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240" yWindow="80" windowWidth="19420" windowHeight="10290"/>
  </bookViews>
  <sheets>
    <sheet name="Sheet1" sheetId="1" r:id="rId1"/>
    <sheet name="Sheet2" sheetId="2" r:id="rId2"/>
  </sheets>
  <functionGroups builtInGroupCount="17"/>
  <definedNames>
    <definedName name="ActualR">Sheet1!$M$4</definedName>
    <definedName name="CriticalR">Sheet1!$M$5</definedName>
    <definedName name="Dataset">Sheet1!$C$4:$C$203</definedName>
    <definedName name="IQR">Sheet1!$J$6</definedName>
    <definedName name="N">Sheet1!$D$4</definedName>
    <definedName name="NearlyNormal">Sheet1!$L$8</definedName>
    <definedName name="Pal_Workbook_GUID" hidden="1">"8S7Q5CKG2YSRS7KNWQI9AYI1"</definedName>
    <definedName name="Q1ST">Sheet1!$J$4</definedName>
    <definedName name="Q3RD">Sheet1!$J$5</definedName>
    <definedName name="RiskMultipleCPUSupportEnabled" hidden="1">TRUE</definedName>
    <definedName name="RiskSwapState" hidden="1">FALSE</definedName>
    <definedName name="Sortedset">Sheet1!$F$4:$F$203</definedName>
    <definedName name="sSortedset">Sheet1!$F$4:$F$13</definedName>
    <definedName name="sZset">Sheet1!$G$4:$G$13</definedName>
    <definedName name="Title">Sheet1!$A$1</definedName>
    <definedName name="TotOutliers">Sheet1!$J$13</definedName>
    <definedName name="Zset">Sheet1!$G$4:$G$33</definedName>
  </definedNames>
  <calcPr calcId="145621"/>
</workbook>
</file>

<file path=xl/calcChain.xml><?xml version="1.0" encoding="utf-8"?>
<calcChain xmlns="http://schemas.openxmlformats.org/spreadsheetml/2006/main">
  <c r="J5" i="1" l="1"/>
  <c r="J4" i="1"/>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4" i="1"/>
  <c r="P7" i="1" l="1"/>
  <c r="P4" i="1"/>
  <c r="A27" i="1"/>
  <c r="D4" i="1" l="1"/>
  <c r="D6" i="1" s="1"/>
  <c r="J6" i="1"/>
  <c r="J8" i="1" s="1"/>
  <c r="J12" i="1" s="1"/>
  <c r="G31" i="1" l="1"/>
  <c r="G34" i="1"/>
  <c r="G38" i="1"/>
  <c r="G42" i="1"/>
  <c r="G46" i="1"/>
  <c r="G50" i="1"/>
  <c r="G54" i="1"/>
  <c r="G58" i="1"/>
  <c r="G62" i="1"/>
  <c r="G66" i="1"/>
  <c r="G70" i="1"/>
  <c r="G74" i="1"/>
  <c r="G78" i="1"/>
  <c r="G82" i="1"/>
  <c r="G86" i="1"/>
  <c r="G90" i="1"/>
  <c r="G94" i="1"/>
  <c r="G98" i="1"/>
  <c r="G102" i="1"/>
  <c r="G106" i="1"/>
  <c r="G110" i="1"/>
  <c r="G114" i="1"/>
  <c r="G118" i="1"/>
  <c r="G122" i="1"/>
  <c r="G126" i="1"/>
  <c r="G130" i="1"/>
  <c r="G134" i="1"/>
  <c r="G138" i="1"/>
  <c r="G142" i="1"/>
  <c r="G146" i="1"/>
  <c r="G150" i="1"/>
  <c r="G154" i="1"/>
  <c r="G158" i="1"/>
  <c r="G162" i="1"/>
  <c r="G166" i="1"/>
  <c r="G170" i="1"/>
  <c r="G174" i="1"/>
  <c r="G178" i="1"/>
  <c r="G182" i="1"/>
  <c r="G186" i="1"/>
  <c r="G190" i="1"/>
  <c r="G194" i="1"/>
  <c r="G198" i="1"/>
  <c r="G202" i="1"/>
  <c r="G35" i="1"/>
  <c r="G39" i="1"/>
  <c r="G43" i="1"/>
  <c r="G47" i="1"/>
  <c r="G51" i="1"/>
  <c r="G55" i="1"/>
  <c r="G59" i="1"/>
  <c r="G63" i="1"/>
  <c r="G67" i="1"/>
  <c r="G71" i="1"/>
  <c r="G75" i="1"/>
  <c r="G79" i="1"/>
  <c r="G83" i="1"/>
  <c r="G87" i="1"/>
  <c r="G91" i="1"/>
  <c r="G95" i="1"/>
  <c r="G99" i="1"/>
  <c r="G103" i="1"/>
  <c r="G107" i="1"/>
  <c r="G111" i="1"/>
  <c r="G115" i="1"/>
  <c r="G119" i="1"/>
  <c r="G123" i="1"/>
  <c r="G127" i="1"/>
  <c r="G131" i="1"/>
  <c r="G135" i="1"/>
  <c r="G139" i="1"/>
  <c r="G143" i="1"/>
  <c r="G147" i="1"/>
  <c r="G151" i="1"/>
  <c r="G155" i="1"/>
  <c r="G159" i="1"/>
  <c r="G163" i="1"/>
  <c r="G167" i="1"/>
  <c r="G171" i="1"/>
  <c r="G175" i="1"/>
  <c r="G179" i="1"/>
  <c r="G183" i="1"/>
  <c r="G187" i="1"/>
  <c r="G191" i="1"/>
  <c r="G195" i="1"/>
  <c r="G199" i="1"/>
  <c r="G203" i="1"/>
  <c r="G36" i="1"/>
  <c r="G40" i="1"/>
  <c r="G44" i="1"/>
  <c r="G48" i="1"/>
  <c r="G52" i="1"/>
  <c r="G56" i="1"/>
  <c r="G60" i="1"/>
  <c r="G64" i="1"/>
  <c r="G68" i="1"/>
  <c r="G72" i="1"/>
  <c r="G76" i="1"/>
  <c r="G80" i="1"/>
  <c r="G84" i="1"/>
  <c r="G88" i="1"/>
  <c r="G92" i="1"/>
  <c r="G96" i="1"/>
  <c r="G100" i="1"/>
  <c r="G104" i="1"/>
  <c r="G108" i="1"/>
  <c r="G112" i="1"/>
  <c r="G116" i="1"/>
  <c r="G120" i="1"/>
  <c r="G124" i="1"/>
  <c r="G128" i="1"/>
  <c r="G132" i="1"/>
  <c r="G136" i="1"/>
  <c r="G140" i="1"/>
  <c r="G144" i="1"/>
  <c r="G148" i="1"/>
  <c r="G152" i="1"/>
  <c r="G156" i="1"/>
  <c r="G160" i="1"/>
  <c r="G164" i="1"/>
  <c r="G168" i="1"/>
  <c r="G172" i="1"/>
  <c r="G176" i="1"/>
  <c r="G180" i="1"/>
  <c r="G184" i="1"/>
  <c r="G188" i="1"/>
  <c r="G192" i="1"/>
  <c r="G196" i="1"/>
  <c r="G200" i="1"/>
  <c r="G37" i="1"/>
  <c r="G41" i="1"/>
  <c r="G45" i="1"/>
  <c r="G49" i="1"/>
  <c r="G53" i="1"/>
  <c r="G57" i="1"/>
  <c r="G61" i="1"/>
  <c r="G65" i="1"/>
  <c r="G69" i="1"/>
  <c r="G73" i="1"/>
  <c r="G77" i="1"/>
  <c r="G81" i="1"/>
  <c r="G85" i="1"/>
  <c r="G89" i="1"/>
  <c r="G93" i="1"/>
  <c r="G97" i="1"/>
  <c r="G101" i="1"/>
  <c r="G105" i="1"/>
  <c r="G109" i="1"/>
  <c r="G113" i="1"/>
  <c r="G117" i="1"/>
  <c r="G121" i="1"/>
  <c r="G125" i="1"/>
  <c r="G129" i="1"/>
  <c r="G133" i="1"/>
  <c r="G137" i="1"/>
  <c r="G141" i="1"/>
  <c r="G145" i="1"/>
  <c r="G149" i="1"/>
  <c r="G153" i="1"/>
  <c r="G157" i="1"/>
  <c r="G161" i="1"/>
  <c r="G165" i="1"/>
  <c r="G169" i="1"/>
  <c r="G173" i="1"/>
  <c r="G177" i="1"/>
  <c r="G181" i="1"/>
  <c r="G185" i="1"/>
  <c r="G189" i="1"/>
  <c r="G193" i="1"/>
  <c r="G197" i="1"/>
  <c r="G201" i="1"/>
  <c r="M11" i="1"/>
  <c r="G13" i="1"/>
  <c r="G15" i="1"/>
  <c r="G26" i="1"/>
  <c r="G6" i="1"/>
  <c r="G18" i="1"/>
  <c r="G30" i="1"/>
  <c r="M5" i="1"/>
  <c r="G33" i="1"/>
  <c r="G7" i="1"/>
  <c r="G21" i="1"/>
  <c r="G32" i="1"/>
  <c r="G22" i="1"/>
  <c r="G10" i="1"/>
  <c r="D5" i="1"/>
  <c r="G12" i="1"/>
  <c r="G24" i="1"/>
  <c r="G4" i="1"/>
  <c r="G8" i="1"/>
  <c r="G14" i="1"/>
  <c r="G23" i="1"/>
  <c r="G20" i="1"/>
  <c r="G5" i="1"/>
  <c r="G17" i="1"/>
  <c r="G27" i="1"/>
  <c r="G29" i="1"/>
  <c r="P5" i="1"/>
  <c r="P8" i="1" s="1"/>
  <c r="P9" i="1" s="1"/>
  <c r="G9" i="1"/>
  <c r="G16" i="1"/>
  <c r="G28" i="1"/>
  <c r="G25" i="1"/>
  <c r="G11" i="1"/>
  <c r="G19" i="1"/>
  <c r="J7" i="1"/>
  <c r="J11" i="1" s="1"/>
  <c r="J13" i="1" s="1"/>
  <c r="M4" i="1" l="1"/>
  <c r="L8" i="1" s="1"/>
  <c r="L13" i="1" s="1"/>
  <c r="P6" i="1"/>
  <c r="S4" i="1" s="1"/>
  <c r="S5" i="1" s="1"/>
  <c r="R9" i="1" s="1"/>
</calcChain>
</file>

<file path=xl/sharedStrings.xml><?xml version="1.0" encoding="utf-8"?>
<sst xmlns="http://schemas.openxmlformats.org/spreadsheetml/2006/main" count="44" uniqueCount="42">
  <si>
    <t>Nearly Normal?</t>
  </si>
  <si>
    <t>Q1</t>
  </si>
  <si>
    <t>Q3</t>
  </si>
  <si>
    <t>IQR</t>
  </si>
  <si>
    <t xml:space="preserve">Here are some sample data sets that show nearly normal distribution but still have outliers. </t>
  </si>
  <si>
    <t>Copy/paste any of them into the first column on Sheet 1 and click the Go! button.</t>
  </si>
  <si>
    <t>(All were created by random sampling from a triangular distribution with min=100, mode=200, max=400.)</t>
  </si>
  <si>
    <t>SAMPLE</t>
  </si>
  <si>
    <t>SAMPLE SIZE</t>
  </si>
  <si>
    <t>SORTED SAMPLE</t>
  </si>
  <si>
    <t>NORMAL PROBS</t>
  </si>
  <si>
    <t>OUTLIER ANALYSIS</t>
  </si>
  <si>
    <t>Normality Check / Outlier Analysis</t>
  </si>
  <si>
    <t>Lo fence</t>
  </si>
  <si>
    <t>Hi fence</t>
  </si>
  <si>
    <t>OUTLIER COUNT</t>
  </si>
  <si>
    <t>Lo</t>
  </si>
  <si>
    <t>Hi</t>
  </si>
  <si>
    <t>Total</t>
  </si>
  <si>
    <t>r</t>
  </si>
  <si>
    <t>CRIT</t>
  </si>
  <si>
    <t>OK for t Tests?</t>
  </si>
  <si>
    <t>MEASURES OF SHAPE</t>
  </si>
  <si>
    <t>Skewness</t>
  </si>
  <si>
    <t>Kurtosis</t>
  </si>
  <si>
    <t>Std err</t>
  </si>
  <si>
    <t>Z_g1</t>
  </si>
  <si>
    <t>Z_g2</t>
  </si>
  <si>
    <t>D'AGOSTINO-PEARSON TEST</t>
  </si>
  <si>
    <t>DP</t>
  </si>
  <si>
    <t>P-value</t>
  </si>
  <si>
    <t xml:space="preserve">For the D'Agostino-Pearson test of normality, see </t>
  </si>
  <si>
    <t>If you have @RISK from Palisade Corporation, it can generate random samples for you. To select sample size, copy cell A27 and Edit » Paste Special » Formulas into as many cells in the Sample box as you want. Then, click the Go! Button repeatedly to generate new data sets.</t>
  </si>
  <si>
    <t>This workbook performs one test for outliers and two tests for normality, both at the 0.05 significance level.  For the outlier test and the normal probability plot, see</t>
  </si>
  <si>
    <t>Sig level</t>
  </si>
  <si>
    <t>The two tests for normality usually reach the same conclusion, but for some data sets they do give different answers.</t>
  </si>
  <si>
    <t>DIRECTIONS: Fill in 3 to 200 data values in column C, and click the Go! button. (The worksheet is protected so that you can't accidentally overwrite any formulas.) See Sheet2 for several samples of various sizes that are nearly normal but still have outliers.</t>
  </si>
  <si>
    <t>Normality Check and Finding Outliers in Excel</t>
  </si>
  <si>
    <t>Measures of Shape: Skewness and Kurtosis</t>
  </si>
  <si>
    <t>Is this worbkook useful?</t>
  </si>
  <si>
    <t>RYAN-JOINER TEST (FROM THE PLOT)</t>
  </si>
  <si>
    <t>Revised 25 Dec 2016
Copyright © 2015–2017 by Stan Brown, BrownMath.com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</si>
</sst>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b/>
      <sz val="22"/>
      <color theme="1"/>
      <name val="Calibri"/>
      <family val="2"/>
      <scheme val="minor"/>
    </font>
    <font>
      <b/>
      <sz val="20"/>
      <color theme="1"/>
      <name val="Calibri"/>
      <family val="2"/>
      <scheme val="minor"/>
    </font>
    <font>
      <sz val="11"/>
      <color rgb="FF00B0F0"/>
      <name val="Calibri"/>
      <family val="2"/>
      <scheme val="minor"/>
    </font>
    <font>
      <u/>
      <sz val="11"/>
      <color theme="10"/>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39994506668294322"/>
        <bgColor indexed="64"/>
      </patternFill>
    </fill>
  </fills>
  <borders count="9">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8" fillId="0" borderId="0" applyNumberFormat="0" applyFill="0" applyBorder="0" applyAlignment="0" applyProtection="0"/>
  </cellStyleXfs>
  <cellXfs count="46">
    <xf numFmtId="0" fontId="0" fillId="0" borderId="0" xfId="0"/>
    <xf numFmtId="0" fontId="0" fillId="0" borderId="0" xfId="0" applyProtection="1"/>
    <xf numFmtId="0" fontId="1" fillId="0" borderId="0" xfId="0" applyFont="1" applyAlignment="1">
      <alignment horizontal="center" vertical="center" wrapText="1"/>
    </xf>
    <xf numFmtId="0" fontId="1" fillId="0" borderId="0" xfId="0" applyFont="1" applyAlignment="1" applyProtection="1">
      <alignment horizontal="center" vertical="center" wrapText="1"/>
    </xf>
    <xf numFmtId="164" fontId="0" fillId="0" borderId="0" xfId="0" applyNumberFormat="1" applyProtection="1"/>
    <xf numFmtId="164" fontId="0" fillId="0" borderId="0" xfId="0" applyNumberFormat="1"/>
    <xf numFmtId="0" fontId="3" fillId="0" borderId="0" xfId="0" applyFont="1" applyAlignment="1" applyProtection="1">
      <alignment horizontal="center" vertical="center"/>
    </xf>
    <xf numFmtId="0" fontId="0" fillId="0" borderId="0" xfId="0"/>
    <xf numFmtId="0" fontId="5" fillId="0" borderId="0" xfId="0" applyFont="1"/>
    <xf numFmtId="0" fontId="2" fillId="0" borderId="0" xfId="0" applyFont="1" applyAlignment="1" applyProtection="1">
      <alignment horizontal="left" vertical="top" wrapText="1"/>
    </xf>
    <xf numFmtId="0" fontId="0" fillId="0" borderId="0" xfId="0" applyAlignment="1">
      <alignment wrapText="1"/>
    </xf>
    <xf numFmtId="0" fontId="0" fillId="0" borderId="0" xfId="0" applyAlignment="1">
      <alignment vertical="top" wrapText="1"/>
    </xf>
    <xf numFmtId="0" fontId="0" fillId="0" borderId="0" xfId="0"/>
    <xf numFmtId="0" fontId="0" fillId="0" borderId="0" xfId="0" applyBorder="1" applyProtection="1"/>
    <xf numFmtId="0" fontId="2" fillId="0" borderId="0" xfId="0" applyFont="1" applyBorder="1" applyAlignment="1" applyProtection="1">
      <alignment horizontal="left" vertical="top" wrapText="1"/>
    </xf>
    <xf numFmtId="0" fontId="0" fillId="0" borderId="8" xfId="0" applyNumberFormat="1" applyBorder="1" applyAlignment="1">
      <alignment horizontal="center"/>
    </xf>
    <xf numFmtId="0" fontId="0" fillId="0" borderId="0" xfId="0" applyAlignment="1">
      <alignment horizontal="left"/>
    </xf>
    <xf numFmtId="0" fontId="0" fillId="0" borderId="0" xfId="0" applyAlignment="1"/>
    <xf numFmtId="2" fontId="0" fillId="0" borderId="0" xfId="0" applyNumberFormat="1" applyAlignment="1"/>
    <xf numFmtId="2" fontId="0" fillId="0" borderId="0" xfId="0" applyNumberFormat="1"/>
    <xf numFmtId="2" fontId="0" fillId="0" borderId="0" xfId="0" applyNumberFormat="1" applyAlignment="1">
      <alignment wrapText="1"/>
    </xf>
    <xf numFmtId="0" fontId="7" fillId="0" borderId="6" xfId="0" applyFont="1" applyBorder="1" applyProtection="1">
      <protection locked="0"/>
    </xf>
    <xf numFmtId="0" fontId="7" fillId="0" borderId="7" xfId="0" applyFont="1" applyBorder="1" applyProtection="1">
      <protection locked="0"/>
    </xf>
    <xf numFmtId="0" fontId="0" fillId="0" borderId="0" xfId="0" applyAlignment="1">
      <alignment horizontal="left" vertical="center"/>
    </xf>
    <xf numFmtId="0" fontId="8" fillId="0" borderId="0" xfId="1"/>
    <xf numFmtId="2" fontId="9" fillId="0" borderId="0" xfId="0" applyNumberFormat="1" applyFont="1" applyAlignment="1" applyProtection="1">
      <alignment wrapText="1"/>
    </xf>
    <xf numFmtId="0" fontId="6" fillId="2" borderId="0" xfId="0" applyFont="1" applyFill="1"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pplyProtection="1">
      <alignment horizontal="center" vertical="center" wrapText="1"/>
    </xf>
    <xf numFmtId="0" fontId="2" fillId="0" borderId="0" xfId="0" applyFont="1" applyBorder="1" applyAlignment="1" applyProtection="1">
      <alignment horizontal="left" vertical="top" wrapText="1"/>
    </xf>
    <xf numFmtId="0" fontId="10" fillId="3" borderId="0" xfId="0" applyFont="1" applyFill="1" applyAlignment="1">
      <alignment horizontal="center" vertical="top" wrapText="1"/>
    </xf>
    <xf numFmtId="0" fontId="0" fillId="2" borderId="0" xfId="0" applyFont="1" applyFill="1" applyAlignment="1">
      <alignment horizontal="center" vertical="center" wrapText="1"/>
    </xf>
    <xf numFmtId="0" fontId="1" fillId="0" borderId="0" xfId="0" applyFont="1" applyAlignment="1" applyProtection="1">
      <alignment horizontal="center" vertical="center"/>
    </xf>
  </cellXfs>
  <cellStyles count="2">
    <cellStyle name="Hyperlink" xfId="1" builtinId="8"/>
    <cellStyle name="Normal" xfId="0" builtinId="0"/>
  </cellStyles>
  <dxfs count="9">
    <dxf>
      <font>
        <color rgb="FF0070C0"/>
      </font>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Normal Probability Plot</a:t>
            </a:r>
          </a:p>
        </c:rich>
      </c:tx>
      <c:layout/>
      <c:overlay val="0"/>
    </c:title>
    <c:autoTitleDeleted val="0"/>
    <c:plotArea>
      <c:layout/>
      <c:scatterChart>
        <c:scatterStyle val="lineMarker"/>
        <c:varyColors val="0"/>
        <c:ser>
          <c:idx val="0"/>
          <c:order val="0"/>
          <c:spPr>
            <a:ln w="28575">
              <a:noFill/>
            </a:ln>
          </c:spPr>
          <c:xVal>
            <c:numRef>
              <c:f>Sheet1!$F$4:$F$13</c:f>
              <c:numCache>
                <c:formatCode>General</c:formatCode>
                <c:ptCount val="10"/>
                <c:pt idx="0">
                  <c:v>2900</c:v>
                </c:pt>
                <c:pt idx="1">
                  <c:v>2950</c:v>
                </c:pt>
                <c:pt idx="2">
                  <c:v>3250</c:v>
                </c:pt>
                <c:pt idx="3">
                  <c:v>3300</c:v>
                </c:pt>
                <c:pt idx="4">
                  <c:v>3350</c:v>
                </c:pt>
                <c:pt idx="5">
                  <c:v>3350</c:v>
                </c:pt>
                <c:pt idx="6">
                  <c:v>3500</c:v>
                </c:pt>
                <c:pt idx="7">
                  <c:v>3500</c:v>
                </c:pt>
                <c:pt idx="8">
                  <c:v>3550</c:v>
                </c:pt>
                <c:pt idx="9">
                  <c:v>4000</c:v>
                </c:pt>
              </c:numCache>
            </c:numRef>
          </c:xVal>
          <c:yVal>
            <c:numRef>
              <c:f>Sheet1!$G$4:$G$13</c:f>
              <c:numCache>
                <c:formatCode>0.0000</c:formatCode>
                <c:ptCount val="10"/>
                <c:pt idx="0">
                  <c:v>-1.54663527139923</c:v>
                </c:pt>
                <c:pt idx="1">
                  <c:v>-1.0004905456193149</c:v>
                </c:pt>
                <c:pt idx="2">
                  <c:v>-0.65542350523442661</c:v>
                </c:pt>
                <c:pt idx="3">
                  <c:v>-0.37546177023551847</c:v>
                </c:pt>
                <c:pt idx="4">
                  <c:v>-0.12258084388880242</c:v>
                </c:pt>
                <c:pt idx="5">
                  <c:v>0.12258084388880255</c:v>
                </c:pt>
                <c:pt idx="6">
                  <c:v>0.37546177023551847</c:v>
                </c:pt>
                <c:pt idx="7">
                  <c:v>0.65542350523442661</c:v>
                </c:pt>
                <c:pt idx="8">
                  <c:v>1.0004905456193149</c:v>
                </c:pt>
                <c:pt idx="9">
                  <c:v>1.5466352713992295</c:v>
                </c:pt>
              </c:numCache>
            </c:numRef>
          </c:yVal>
          <c:smooth val="0"/>
        </c:ser>
        <c:dLbls>
          <c:showLegendKey val="0"/>
          <c:showVal val="0"/>
          <c:showCatName val="0"/>
          <c:showSerName val="0"/>
          <c:showPercent val="0"/>
          <c:showBubbleSize val="0"/>
        </c:dLbls>
        <c:axId val="63881216"/>
        <c:axId val="63883136"/>
      </c:scatterChart>
      <c:valAx>
        <c:axId val="63881216"/>
        <c:scaling>
          <c:orientation val="minMax"/>
          <c:max val="4200"/>
          <c:min val="2800"/>
        </c:scaling>
        <c:delete val="0"/>
        <c:axPos val="b"/>
        <c:title>
          <c:tx>
            <c:rich>
              <a:bodyPr/>
              <a:lstStyle/>
              <a:p>
                <a:pPr>
                  <a:defRPr/>
                </a:pPr>
                <a:r>
                  <a:rPr lang="en-US"/>
                  <a:t>Data Values</a:t>
                </a:r>
              </a:p>
            </c:rich>
          </c:tx>
          <c:layout/>
          <c:overlay val="0"/>
        </c:title>
        <c:numFmt formatCode="General" sourceLinked="1"/>
        <c:majorTickMark val="out"/>
        <c:minorTickMark val="none"/>
        <c:tickLblPos val="nextTo"/>
        <c:crossAx val="63883136"/>
        <c:crossesAt val="-3"/>
        <c:crossBetween val="midCat"/>
        <c:majorUnit val="200"/>
      </c:valAx>
      <c:valAx>
        <c:axId val="63883136"/>
        <c:scaling>
          <c:orientation val="minMax"/>
          <c:max val="3"/>
          <c:min val="-3"/>
        </c:scaling>
        <c:delete val="0"/>
        <c:axPos val="l"/>
        <c:majorGridlines/>
        <c:title>
          <c:tx>
            <c:rich>
              <a:bodyPr rot="-5400000" vert="horz"/>
              <a:lstStyle/>
              <a:p>
                <a:pPr>
                  <a:defRPr sz="1100"/>
                </a:pPr>
                <a:r>
                  <a:rPr lang="en-US" sz="1100"/>
                  <a:t>Normal z Scores</a:t>
                </a:r>
              </a:p>
            </c:rich>
          </c:tx>
          <c:layout/>
          <c:overlay val="0"/>
        </c:title>
        <c:numFmt formatCode="0" sourceLinked="0"/>
        <c:majorTickMark val="none"/>
        <c:minorTickMark val="none"/>
        <c:tickLblPos val="nextTo"/>
        <c:crossAx val="63881216"/>
        <c:crosses val="autoZero"/>
        <c:crossBetween val="midCat"/>
        <c:majorUnit val="1"/>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9</xdr:row>
          <xdr:rowOff>184150</xdr:rowOff>
        </xdr:from>
        <xdr:to>
          <xdr:col>3</xdr:col>
          <xdr:colOff>590550</xdr:colOff>
          <xdr:row>11</xdr:row>
          <xdr:rowOff>69850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Go!</a:t>
              </a:r>
            </a:p>
          </xdr:txBody>
        </xdr:sp>
        <xdr:clientData fPrintsWithSheet="0"/>
      </xdr:twoCellAnchor>
    </mc:Choice>
    <mc:Fallback/>
  </mc:AlternateContent>
  <xdr:twoCellAnchor>
    <xdr:from>
      <xdr:col>5</xdr:col>
      <xdr:colOff>190500</xdr:colOff>
      <xdr:row>14</xdr:row>
      <xdr:rowOff>171449</xdr:rowOff>
    </xdr:from>
    <xdr:to>
      <xdr:col>13</xdr:col>
      <xdr:colOff>571500</xdr:colOff>
      <xdr:row>30</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161925</xdr:colOff>
      <xdr:row>15</xdr:row>
      <xdr:rowOff>133350</xdr:rowOff>
    </xdr:from>
    <xdr:to>
      <xdr:col>18</xdr:col>
      <xdr:colOff>466725</xdr:colOff>
      <xdr:row>18</xdr:row>
      <xdr:rowOff>66675</xdr:rowOff>
    </xdr:to>
    <xdr:sp macro="[0]!DonateViaPaypal" textlink="">
      <xdr:nvSpPr>
        <xdr:cNvPr id="4" name="Rounded Rectangle 3"/>
        <xdr:cNvSpPr/>
      </xdr:nvSpPr>
      <xdr:spPr>
        <a:xfrm>
          <a:off x="10925175" y="3438525"/>
          <a:ext cx="1752600" cy="5143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400" b="1"/>
            <a:t>Click to donate!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rownmath.com/stat/shape.htm" TargetMode="External"/><Relationship Id="rId1" Type="http://schemas.openxmlformats.org/officeDocument/2006/relationships/hyperlink" Target="http://brownmath.com/stat/nchkxl.ht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204"/>
  <sheetViews>
    <sheetView tabSelected="1" workbookViewId="0">
      <selection sqref="A1:A3"/>
    </sheetView>
  </sheetViews>
  <sheetFormatPr defaultRowHeight="14.5" x14ac:dyDescent="0.35"/>
  <cols>
    <col min="1" max="1" width="56.26953125" style="7" customWidth="1"/>
    <col min="2" max="2" width="2.26953125" style="7" customWidth="1"/>
    <col min="5" max="5" width="2.26953125" style="12" customWidth="1"/>
    <col min="6" max="7" width="9.7265625" customWidth="1"/>
    <col min="8" max="8" width="2.26953125" customWidth="1"/>
    <col min="9" max="10" width="9.7265625" style="12" customWidth="1"/>
    <col min="11" max="11" width="3.453125" customWidth="1"/>
    <col min="12" max="13" width="9.7265625" customWidth="1"/>
    <col min="17" max="17" width="3.453125" customWidth="1"/>
  </cols>
  <sheetData>
    <row r="1" spans="1:19" ht="39" customHeight="1" thickBot="1" x14ac:dyDescent="0.5">
      <c r="A1" s="26" t="s">
        <v>12</v>
      </c>
      <c r="C1" s="2"/>
      <c r="D1" s="2"/>
      <c r="E1" s="2"/>
      <c r="F1" s="2"/>
      <c r="G1" s="3"/>
      <c r="H1" s="3"/>
      <c r="I1" s="3"/>
      <c r="J1" s="3"/>
      <c r="L1" s="8"/>
      <c r="M1" s="8"/>
      <c r="N1" s="8"/>
      <c r="O1" s="8"/>
      <c r="P1" s="8"/>
      <c r="Q1" s="8"/>
      <c r="R1" s="8"/>
    </row>
    <row r="2" spans="1:19" s="7" customFormat="1" ht="15.75" customHeight="1" thickTop="1" x14ac:dyDescent="0.35">
      <c r="A2" s="44" t="s">
        <v>41</v>
      </c>
      <c r="C2" s="30" t="s">
        <v>7</v>
      </c>
      <c r="D2" s="29" t="s">
        <v>8</v>
      </c>
      <c r="E2" s="29"/>
      <c r="F2" s="29" t="s">
        <v>9</v>
      </c>
      <c r="G2" s="41" t="s">
        <v>10</v>
      </c>
      <c r="H2" s="3"/>
      <c r="I2" s="41" t="s">
        <v>11</v>
      </c>
      <c r="J2" s="41"/>
      <c r="L2" s="33" t="s">
        <v>40</v>
      </c>
      <c r="M2" s="34"/>
      <c r="O2" s="32" t="s">
        <v>22</v>
      </c>
      <c r="P2" s="32"/>
      <c r="R2" s="33" t="s">
        <v>28</v>
      </c>
      <c r="S2" s="34"/>
    </row>
    <row r="3" spans="1:19" s="12" customFormat="1" ht="15.75" customHeight="1" thickBot="1" x14ac:dyDescent="0.4">
      <c r="A3" s="44"/>
      <c r="C3" s="31"/>
      <c r="D3" s="29"/>
      <c r="E3" s="29"/>
      <c r="F3" s="29"/>
      <c r="G3" s="41"/>
      <c r="H3" s="3"/>
      <c r="I3" s="41"/>
      <c r="J3" s="41"/>
      <c r="L3" s="35"/>
      <c r="M3" s="36"/>
      <c r="O3" s="32"/>
      <c r="P3" s="32"/>
      <c r="R3" s="35"/>
      <c r="S3" s="36"/>
    </row>
    <row r="4" spans="1:19" ht="15.75" thickTop="1" x14ac:dyDescent="0.25">
      <c r="C4" s="21">
        <v>2950</v>
      </c>
      <c r="D4" s="13">
        <f>SUMPRODUCT(0+ISNUMBER(Dataset))</f>
        <v>10</v>
      </c>
      <c r="E4" s="13"/>
      <c r="F4" s="12">
        <f t="shared" ref="F4:F35" si="0">IFERROR(SMALL(Dataset,ROW()-ROW(F$3)),"")</f>
        <v>2900</v>
      </c>
      <c r="G4" s="4">
        <f t="shared" ref="G4:G35" si="1">IFERROR(NORMSINV((ROW(G4)-ROW(G$4)+1-0.375)/(N+0.25)),"")</f>
        <v>-1.54663527139923</v>
      </c>
      <c r="H4" s="1"/>
      <c r="I4" s="1" t="s">
        <v>1</v>
      </c>
      <c r="J4">
        <f>MEDIAN($F$4:$F$8)</f>
        <v>3250</v>
      </c>
      <c r="L4" s="1" t="s">
        <v>19</v>
      </c>
      <c r="M4" s="5">
        <f>CORREL(sSortedset,sZset)</f>
        <v>0.9599330742818587</v>
      </c>
      <c r="O4" s="17" t="s">
        <v>23</v>
      </c>
      <c r="P4" s="18">
        <f>SKEW(sSortedset)</f>
        <v>0.42446405712095253</v>
      </c>
      <c r="R4" s="17" t="s">
        <v>29</v>
      </c>
      <c r="S4" s="18">
        <f>P6^2+P9^2</f>
        <v>1.137660510144324</v>
      </c>
    </row>
    <row r="5" spans="1:19" ht="15.75" customHeight="1" x14ac:dyDescent="0.35">
      <c r="A5" s="27" t="s">
        <v>33</v>
      </c>
      <c r="C5" s="21">
        <v>4000</v>
      </c>
      <c r="D5" s="6" t="str">
        <f>IF(N&lt;3,"STOP!","")</f>
        <v/>
      </c>
      <c r="E5" s="6"/>
      <c r="F5" s="12">
        <f t="shared" si="0"/>
        <v>2950</v>
      </c>
      <c r="G5" s="4">
        <f t="shared" si="1"/>
        <v>-1.0004905456193149</v>
      </c>
      <c r="H5" s="1"/>
      <c r="I5" s="1" t="s">
        <v>2</v>
      </c>
      <c r="J5">
        <f>MEDIAN($F$9:$F$13)</f>
        <v>3500</v>
      </c>
      <c r="L5" s="1" t="s">
        <v>20</v>
      </c>
      <c r="M5" s="4">
        <f>1.0063-0.6118/N+1.3505/N^2-0.1288/SQRT(N)</f>
        <v>0.91789486373703122</v>
      </c>
      <c r="O5" t="s">
        <v>25</v>
      </c>
      <c r="P5" s="19">
        <f>SQRT(6*N*(N-1)/(N-2)/(N+1)/(N+3))</f>
        <v>0.68704291862151667</v>
      </c>
      <c r="R5" t="s">
        <v>30</v>
      </c>
      <c r="S5" s="5">
        <f>CHIDIST(S4,2)</f>
        <v>0.56618734626905609</v>
      </c>
    </row>
    <row r="6" spans="1:19" ht="15.75" customHeight="1" thickBot="1" x14ac:dyDescent="0.4">
      <c r="A6" s="27"/>
      <c r="C6" s="21">
        <v>3300</v>
      </c>
      <c r="D6" s="42" t="str">
        <f>IF(N&lt;3,"You need 3 or more numbers at left.","Click Go! after editing numbers.")</f>
        <v>Click Go! after editing numbers.</v>
      </c>
      <c r="E6" s="14"/>
      <c r="F6" s="12">
        <f t="shared" si="0"/>
        <v>3250</v>
      </c>
      <c r="G6" s="4">
        <f t="shared" si="1"/>
        <v>-0.65542350523442661</v>
      </c>
      <c r="H6" s="1"/>
      <c r="I6" s="1" t="s">
        <v>3</v>
      </c>
      <c r="J6">
        <f>Q3RD-Q1ST</f>
        <v>250</v>
      </c>
      <c r="L6" s="1"/>
      <c r="M6" s="1"/>
      <c r="O6" s="10" t="s">
        <v>26</v>
      </c>
      <c r="P6" s="20">
        <f>P4/P5</f>
        <v>0.61781301519357401</v>
      </c>
      <c r="R6" s="10" t="s">
        <v>34</v>
      </c>
      <c r="S6" s="25">
        <v>0.05</v>
      </c>
    </row>
    <row r="7" spans="1:19" ht="15.5" thickTop="1" thickBot="1" x14ac:dyDescent="0.4">
      <c r="A7" s="27"/>
      <c r="C7" s="21">
        <v>3350</v>
      </c>
      <c r="D7" s="42"/>
      <c r="E7" s="14"/>
      <c r="F7" s="12">
        <f t="shared" si="0"/>
        <v>3300</v>
      </c>
      <c r="G7" s="4">
        <f t="shared" si="1"/>
        <v>-0.37546177023551847</v>
      </c>
      <c r="H7" s="1"/>
      <c r="I7" s="1" t="s">
        <v>13</v>
      </c>
      <c r="J7">
        <f>Q1ST-1.5*IQR</f>
        <v>2875</v>
      </c>
      <c r="L7" s="37" t="s">
        <v>0</v>
      </c>
      <c r="M7" s="38"/>
      <c r="O7" t="s">
        <v>24</v>
      </c>
      <c r="P7" s="19">
        <f>KURT(sSortedset)</f>
        <v>1.1600812273620491</v>
      </c>
      <c r="R7" s="10"/>
      <c r="S7" s="10"/>
    </row>
    <row r="8" spans="1:19" ht="15.5" thickTop="1" thickBot="1" x14ac:dyDescent="0.4">
      <c r="A8" s="24" t="s">
        <v>37</v>
      </c>
      <c r="C8" s="21">
        <v>3500</v>
      </c>
      <c r="D8" s="42"/>
      <c r="E8" s="14"/>
      <c r="F8" s="12">
        <f t="shared" si="0"/>
        <v>3350</v>
      </c>
      <c r="G8" s="4">
        <f t="shared" si="1"/>
        <v>-0.12258084388880242</v>
      </c>
      <c r="H8" s="1"/>
      <c r="I8" s="1" t="s">
        <v>14</v>
      </c>
      <c r="J8">
        <f>Q3RD+1.5*IQR</f>
        <v>3875</v>
      </c>
      <c r="L8" s="39" t="b">
        <f>(ActualR&gt;=CriticalR)</f>
        <v>1</v>
      </c>
      <c r="M8" s="40"/>
      <c r="O8" s="10" t="s">
        <v>25</v>
      </c>
      <c r="P8" s="20">
        <f>2*P5*SQRT((N*N-1)/(N-3)/(N+5))</f>
        <v>1.3342487699899821</v>
      </c>
      <c r="R8" s="37" t="s">
        <v>0</v>
      </c>
      <c r="S8" s="38"/>
    </row>
    <row r="9" spans="1:19" ht="15.5" thickTop="1" thickBot="1" x14ac:dyDescent="0.4">
      <c r="A9" s="7" t="s">
        <v>31</v>
      </c>
      <c r="C9" s="21">
        <v>3550</v>
      </c>
      <c r="D9" s="42"/>
      <c r="E9" s="14"/>
      <c r="F9" s="12">
        <f t="shared" si="0"/>
        <v>3350</v>
      </c>
      <c r="G9" s="4">
        <f t="shared" si="1"/>
        <v>0.12258084388880255</v>
      </c>
      <c r="H9" s="1"/>
      <c r="I9" s="1"/>
      <c r="J9" s="1"/>
      <c r="O9" s="10" t="s">
        <v>27</v>
      </c>
      <c r="P9" s="20">
        <f>P7/P8</f>
        <v>0.86946396613186261</v>
      </c>
      <c r="R9" s="39" t="b">
        <f>(S5&gt;S6)</f>
        <v>1</v>
      </c>
      <c r="S9" s="40"/>
    </row>
    <row r="10" spans="1:19" ht="15.75" thickTop="1" x14ac:dyDescent="0.25">
      <c r="A10" s="24" t="s">
        <v>38</v>
      </c>
      <c r="C10" s="21">
        <v>3500</v>
      </c>
      <c r="D10" s="9"/>
      <c r="E10" s="9"/>
      <c r="F10" s="12">
        <f t="shared" si="0"/>
        <v>3500</v>
      </c>
      <c r="G10" s="4">
        <f t="shared" si="1"/>
        <v>0.37546177023551847</v>
      </c>
      <c r="H10" s="1"/>
      <c r="I10" s="45" t="s">
        <v>15</v>
      </c>
      <c r="J10" s="45"/>
    </row>
    <row r="11" spans="1:19" ht="15" customHeight="1" thickBot="1" x14ac:dyDescent="0.3">
      <c r="C11" s="21">
        <v>2900</v>
      </c>
      <c r="D11" s="9"/>
      <c r="E11" s="9"/>
      <c r="F11" s="12">
        <f t="shared" si="0"/>
        <v>3500</v>
      </c>
      <c r="G11" s="4">
        <f t="shared" si="1"/>
        <v>0.65542350523442661</v>
      </c>
      <c r="H11" s="1"/>
      <c r="I11" s="1" t="s">
        <v>16</v>
      </c>
      <c r="J11">
        <f>COUNTIF(sSortedset,"&lt;" &amp;J7)</f>
        <v>0</v>
      </c>
      <c r="M11" s="28" t="str">
        <f>IF(N&lt;4,"The D'Agostino-Pearson test requires at least 4 data points.","")</f>
        <v/>
      </c>
      <c r="N11" s="28"/>
      <c r="O11" s="28"/>
      <c r="P11" s="28"/>
      <c r="Q11" s="28"/>
      <c r="R11" s="28"/>
      <c r="S11" s="28"/>
    </row>
    <row r="12" spans="1:19" ht="15.5" thickTop="1" thickBot="1" x14ac:dyDescent="0.4">
      <c r="A12" s="27" t="s">
        <v>36</v>
      </c>
      <c r="C12" s="21">
        <v>3250</v>
      </c>
      <c r="D12" s="9"/>
      <c r="E12" s="9"/>
      <c r="F12" s="12">
        <f t="shared" si="0"/>
        <v>3550</v>
      </c>
      <c r="G12" s="4">
        <f t="shared" si="1"/>
        <v>1.0004905456193149</v>
      </c>
      <c r="H12" s="1"/>
      <c r="I12" s="1" t="s">
        <v>17</v>
      </c>
      <c r="J12">
        <f>COUNTIF(sSortedset,"&gt;" &amp;J8)</f>
        <v>1</v>
      </c>
      <c r="L12" s="37" t="s">
        <v>21</v>
      </c>
      <c r="M12" s="38"/>
      <c r="N12" s="23"/>
      <c r="O12" s="23"/>
      <c r="P12" s="23"/>
      <c r="Q12" s="23"/>
      <c r="R12" s="23"/>
      <c r="S12" s="23"/>
    </row>
    <row r="13" spans="1:19" ht="15.75" customHeight="1" thickBot="1" x14ac:dyDescent="0.4">
      <c r="A13" s="27"/>
      <c r="C13" s="21">
        <v>3350</v>
      </c>
      <c r="D13" s="9"/>
      <c r="E13" s="9"/>
      <c r="F13" s="12">
        <f t="shared" si="0"/>
        <v>4000</v>
      </c>
      <c r="G13" s="4">
        <f t="shared" si="1"/>
        <v>1.5466352713992295</v>
      </c>
      <c r="H13" s="1"/>
      <c r="I13" s="1" t="s">
        <v>18</v>
      </c>
      <c r="J13" s="15">
        <f>J11+J12</f>
        <v>1</v>
      </c>
      <c r="L13" s="39" t="b">
        <f>AND(NearlyNormal,TotOutliers=0)</f>
        <v>0</v>
      </c>
      <c r="M13" s="40"/>
      <c r="N13" s="12"/>
      <c r="O13" s="12"/>
      <c r="P13" s="12"/>
      <c r="Q13" s="12"/>
      <c r="R13" s="12"/>
    </row>
    <row r="14" spans="1:19" ht="15" customHeight="1" x14ac:dyDescent="0.35">
      <c r="A14" s="27"/>
      <c r="C14" s="21"/>
      <c r="D14" s="9"/>
      <c r="E14" s="9"/>
      <c r="F14" s="12" t="str">
        <f t="shared" si="0"/>
        <v/>
      </c>
      <c r="G14" s="4" t="str">
        <f t="shared" si="1"/>
        <v/>
      </c>
      <c r="H14" s="1"/>
      <c r="I14" s="1"/>
      <c r="J14" s="1"/>
      <c r="L14" s="11"/>
      <c r="M14" s="11"/>
      <c r="N14" s="11"/>
      <c r="O14" s="11"/>
      <c r="P14" s="11"/>
      <c r="Q14" s="11"/>
      <c r="R14" s="11"/>
    </row>
    <row r="15" spans="1:19" ht="15" customHeight="1" x14ac:dyDescent="0.35">
      <c r="A15" s="27"/>
      <c r="C15" s="21"/>
      <c r="D15" s="9"/>
      <c r="E15" s="9"/>
      <c r="F15" s="12" t="str">
        <f t="shared" si="0"/>
        <v/>
      </c>
      <c r="G15" s="4" t="str">
        <f t="shared" si="1"/>
        <v/>
      </c>
      <c r="H15" s="1"/>
      <c r="I15" s="1"/>
      <c r="J15" s="1"/>
      <c r="L15" s="11"/>
      <c r="M15" s="11"/>
      <c r="N15" s="11"/>
      <c r="O15" s="11"/>
      <c r="P15" s="43" t="s">
        <v>39</v>
      </c>
      <c r="Q15" s="43"/>
      <c r="R15" s="43"/>
      <c r="S15" s="43"/>
    </row>
    <row r="16" spans="1:19" ht="15" customHeight="1" x14ac:dyDescent="0.35">
      <c r="A16" s="27"/>
      <c r="C16" s="21"/>
      <c r="D16" s="9"/>
      <c r="E16" s="9"/>
      <c r="F16" s="12" t="str">
        <f t="shared" si="0"/>
        <v/>
      </c>
      <c r="G16" s="4" t="str">
        <f t="shared" si="1"/>
        <v/>
      </c>
      <c r="H16" s="1"/>
      <c r="I16" s="1"/>
      <c r="J16" s="1"/>
      <c r="L16" s="11"/>
      <c r="M16" s="11"/>
      <c r="N16" s="11"/>
      <c r="O16" s="11"/>
      <c r="P16" s="43"/>
      <c r="Q16" s="43"/>
      <c r="R16" s="43"/>
      <c r="S16" s="43"/>
    </row>
    <row r="17" spans="1:20" ht="15.75" customHeight="1" x14ac:dyDescent="0.35">
      <c r="C17" s="21"/>
      <c r="D17" s="9"/>
      <c r="E17" s="9"/>
      <c r="F17" s="12" t="str">
        <f t="shared" si="0"/>
        <v/>
      </c>
      <c r="G17" s="4" t="str">
        <f t="shared" si="1"/>
        <v/>
      </c>
      <c r="H17" s="1"/>
      <c r="L17" s="11"/>
      <c r="M17" s="11"/>
      <c r="N17" s="11"/>
      <c r="O17" s="11"/>
      <c r="P17" s="43"/>
      <c r="Q17" s="43"/>
      <c r="R17" s="43"/>
      <c r="S17" s="43"/>
    </row>
    <row r="18" spans="1:20" ht="15" customHeight="1" x14ac:dyDescent="0.35">
      <c r="A18" s="27" t="s">
        <v>35</v>
      </c>
      <c r="C18" s="21"/>
      <c r="D18" s="9"/>
      <c r="E18" s="9"/>
      <c r="F18" s="12" t="str">
        <f t="shared" si="0"/>
        <v/>
      </c>
      <c r="G18" s="4" t="str">
        <f t="shared" si="1"/>
        <v/>
      </c>
      <c r="H18" s="1"/>
      <c r="L18" s="11"/>
      <c r="M18" s="11"/>
      <c r="N18" s="11"/>
      <c r="O18" s="11"/>
      <c r="P18" s="43"/>
      <c r="Q18" s="43"/>
      <c r="R18" s="43"/>
      <c r="S18" s="43"/>
    </row>
    <row r="19" spans="1:20" ht="15" customHeight="1" x14ac:dyDescent="0.35">
      <c r="A19" s="27"/>
      <c r="C19" s="21"/>
      <c r="D19" s="9"/>
      <c r="E19" s="9"/>
      <c r="F19" s="12" t="str">
        <f t="shared" si="0"/>
        <v/>
      </c>
      <c r="G19" s="4" t="str">
        <f t="shared" si="1"/>
        <v/>
      </c>
      <c r="H19" s="1"/>
      <c r="L19" s="11"/>
      <c r="M19" s="11"/>
      <c r="N19" s="11"/>
      <c r="O19" s="11"/>
      <c r="P19" s="43"/>
      <c r="Q19" s="43"/>
      <c r="R19" s="43"/>
      <c r="S19" s="43"/>
    </row>
    <row r="20" spans="1:20" ht="15" customHeight="1" x14ac:dyDescent="0.25">
      <c r="C20" s="21"/>
      <c r="D20" s="9"/>
      <c r="E20" s="9"/>
      <c r="F20" s="12" t="str">
        <f t="shared" si="0"/>
        <v/>
      </c>
      <c r="G20" s="4" t="str">
        <f t="shared" si="1"/>
        <v/>
      </c>
      <c r="H20" s="1"/>
      <c r="P20" s="12"/>
      <c r="Q20" s="12"/>
      <c r="R20" s="12"/>
      <c r="S20" s="12"/>
      <c r="T20" s="12"/>
    </row>
    <row r="21" spans="1:20" ht="15" x14ac:dyDescent="0.25">
      <c r="C21" s="21"/>
      <c r="D21" s="9"/>
      <c r="E21" s="9"/>
      <c r="F21" s="12" t="str">
        <f t="shared" si="0"/>
        <v/>
      </c>
      <c r="G21" s="4" t="str">
        <f t="shared" si="1"/>
        <v/>
      </c>
      <c r="H21" s="1"/>
    </row>
    <row r="22" spans="1:20" x14ac:dyDescent="0.35">
      <c r="A22" s="27" t="s">
        <v>32</v>
      </c>
      <c r="C22" s="21"/>
      <c r="D22" s="9"/>
      <c r="E22" s="9"/>
      <c r="F22" s="12" t="str">
        <f t="shared" si="0"/>
        <v/>
      </c>
      <c r="G22" s="4" t="str">
        <f t="shared" si="1"/>
        <v/>
      </c>
      <c r="H22" s="1"/>
    </row>
    <row r="23" spans="1:20" x14ac:dyDescent="0.35">
      <c r="A23" s="27"/>
      <c r="C23" s="21"/>
      <c r="D23" s="9"/>
      <c r="E23" s="9"/>
      <c r="F23" s="12" t="str">
        <f t="shared" si="0"/>
        <v/>
      </c>
      <c r="G23" s="4" t="str">
        <f t="shared" si="1"/>
        <v/>
      </c>
      <c r="H23" s="1"/>
    </row>
    <row r="24" spans="1:20" x14ac:dyDescent="0.35">
      <c r="A24" s="27"/>
      <c r="C24" s="21"/>
      <c r="D24" s="9"/>
      <c r="E24" s="9"/>
      <c r="F24" s="12" t="str">
        <f t="shared" si="0"/>
        <v/>
      </c>
      <c r="G24" s="4" t="str">
        <f t="shared" si="1"/>
        <v/>
      </c>
      <c r="H24" s="1"/>
      <c r="I24" s="1"/>
      <c r="J24" s="1"/>
    </row>
    <row r="25" spans="1:20" x14ac:dyDescent="0.35">
      <c r="A25" s="27"/>
      <c r="C25" s="21"/>
      <c r="D25" s="9"/>
      <c r="E25" s="9"/>
      <c r="F25" s="12" t="str">
        <f t="shared" si="0"/>
        <v/>
      </c>
      <c r="G25" s="4" t="str">
        <f t="shared" si="1"/>
        <v/>
      </c>
      <c r="H25" s="1"/>
      <c r="I25" s="1"/>
      <c r="J25" s="1"/>
    </row>
    <row r="26" spans="1:20" x14ac:dyDescent="0.35">
      <c r="A26" s="27"/>
      <c r="C26" s="21"/>
      <c r="D26" s="9"/>
      <c r="E26" s="9"/>
      <c r="F26" s="12" t="str">
        <f t="shared" si="0"/>
        <v/>
      </c>
      <c r="G26" s="4" t="str">
        <f t="shared" si="1"/>
        <v/>
      </c>
      <c r="H26" s="1"/>
      <c r="I26" s="1"/>
      <c r="J26" s="1"/>
    </row>
    <row r="27" spans="1:20" x14ac:dyDescent="0.35">
      <c r="A27" s="16" t="e">
        <f ca="1">ROUND(_xll.RiskTriang(100,200,500),0)</f>
        <v>#NAME?</v>
      </c>
      <c r="C27" s="21"/>
      <c r="D27" s="9"/>
      <c r="E27" s="9"/>
      <c r="F27" s="12" t="str">
        <f t="shared" si="0"/>
        <v/>
      </c>
      <c r="G27" s="4" t="str">
        <f t="shared" si="1"/>
        <v/>
      </c>
      <c r="H27" s="1"/>
    </row>
    <row r="28" spans="1:20" ht="15" customHeight="1" x14ac:dyDescent="0.35">
      <c r="C28" s="21"/>
      <c r="D28" s="9"/>
      <c r="E28" s="9"/>
      <c r="F28" s="12" t="str">
        <f t="shared" si="0"/>
        <v/>
      </c>
      <c r="G28" s="4" t="str">
        <f t="shared" si="1"/>
        <v/>
      </c>
      <c r="H28" s="1"/>
    </row>
    <row r="29" spans="1:20" x14ac:dyDescent="0.35">
      <c r="C29" s="21"/>
      <c r="D29" s="9"/>
      <c r="E29" s="9"/>
      <c r="F29" s="12" t="str">
        <f t="shared" si="0"/>
        <v/>
      </c>
      <c r="G29" s="4" t="str">
        <f t="shared" si="1"/>
        <v/>
      </c>
      <c r="H29" s="1"/>
      <c r="I29" s="1"/>
      <c r="J29" s="1"/>
    </row>
    <row r="30" spans="1:20" x14ac:dyDescent="0.35">
      <c r="C30" s="21"/>
      <c r="D30" s="9"/>
      <c r="E30" s="9"/>
      <c r="F30" s="12" t="str">
        <f t="shared" si="0"/>
        <v/>
      </c>
      <c r="G30" s="4" t="str">
        <f t="shared" si="1"/>
        <v/>
      </c>
      <c r="H30" s="1"/>
      <c r="I30" s="1"/>
      <c r="J30" s="1"/>
    </row>
    <row r="31" spans="1:20" x14ac:dyDescent="0.35">
      <c r="C31" s="21"/>
      <c r="D31" s="9"/>
      <c r="E31" s="9"/>
      <c r="F31" s="12" t="str">
        <f t="shared" si="0"/>
        <v/>
      </c>
      <c r="G31" s="4" t="str">
        <f t="shared" si="1"/>
        <v/>
      </c>
      <c r="H31" s="1"/>
      <c r="I31" s="1"/>
      <c r="J31" s="1"/>
    </row>
    <row r="32" spans="1:20" x14ac:dyDescent="0.35">
      <c r="C32" s="21"/>
      <c r="D32" s="9"/>
      <c r="E32" s="9"/>
      <c r="F32" s="12" t="str">
        <f t="shared" si="0"/>
        <v/>
      </c>
      <c r="G32" s="4" t="str">
        <f t="shared" si="1"/>
        <v/>
      </c>
      <c r="H32" s="1"/>
      <c r="I32" s="1"/>
      <c r="J32" s="1"/>
    </row>
    <row r="33" spans="3:10" x14ac:dyDescent="0.35">
      <c r="C33" s="21"/>
      <c r="D33" s="9"/>
      <c r="E33" s="9"/>
      <c r="F33" s="12" t="str">
        <f t="shared" si="0"/>
        <v/>
      </c>
      <c r="G33" s="4" t="str">
        <f t="shared" si="1"/>
        <v/>
      </c>
      <c r="H33" s="1"/>
      <c r="I33" s="1"/>
      <c r="J33" s="1"/>
    </row>
    <row r="34" spans="3:10" x14ac:dyDescent="0.35">
      <c r="C34" s="21"/>
      <c r="F34" s="12" t="str">
        <f t="shared" si="0"/>
        <v/>
      </c>
      <c r="G34" s="4" t="str">
        <f t="shared" si="1"/>
        <v/>
      </c>
    </row>
    <row r="35" spans="3:10" x14ac:dyDescent="0.35">
      <c r="C35" s="21"/>
      <c r="F35" s="12" t="str">
        <f t="shared" si="0"/>
        <v/>
      </c>
      <c r="G35" s="4" t="str">
        <f t="shared" si="1"/>
        <v/>
      </c>
    </row>
    <row r="36" spans="3:10" x14ac:dyDescent="0.35">
      <c r="C36" s="21"/>
      <c r="F36" s="12" t="str">
        <f t="shared" ref="F36:F67" si="2">IFERROR(SMALL(Dataset,ROW()-ROW(F$3)),"")</f>
        <v/>
      </c>
      <c r="G36" s="4" t="str">
        <f t="shared" ref="G36:G67" si="3">IFERROR(NORMSINV((ROW(G36)-ROW(G$4)+1-0.375)/(N+0.25)),"")</f>
        <v/>
      </c>
    </row>
    <row r="37" spans="3:10" x14ac:dyDescent="0.35">
      <c r="C37" s="21"/>
      <c r="F37" s="12" t="str">
        <f t="shared" si="2"/>
        <v/>
      </c>
      <c r="G37" s="4" t="str">
        <f t="shared" si="3"/>
        <v/>
      </c>
    </row>
    <row r="38" spans="3:10" x14ac:dyDescent="0.35">
      <c r="C38" s="21"/>
      <c r="F38" s="12" t="str">
        <f t="shared" si="2"/>
        <v/>
      </c>
      <c r="G38" s="4" t="str">
        <f t="shared" si="3"/>
        <v/>
      </c>
    </row>
    <row r="39" spans="3:10" x14ac:dyDescent="0.35">
      <c r="C39" s="21"/>
      <c r="F39" s="12" t="str">
        <f t="shared" si="2"/>
        <v/>
      </c>
      <c r="G39" s="4" t="str">
        <f t="shared" si="3"/>
        <v/>
      </c>
    </row>
    <row r="40" spans="3:10" x14ac:dyDescent="0.35">
      <c r="C40" s="21"/>
      <c r="F40" s="12" t="str">
        <f t="shared" si="2"/>
        <v/>
      </c>
      <c r="G40" s="4" t="str">
        <f t="shared" si="3"/>
        <v/>
      </c>
    </row>
    <row r="41" spans="3:10" x14ac:dyDescent="0.35">
      <c r="C41" s="21"/>
      <c r="F41" s="12" t="str">
        <f t="shared" si="2"/>
        <v/>
      </c>
      <c r="G41" s="4" t="str">
        <f t="shared" si="3"/>
        <v/>
      </c>
    </row>
    <row r="42" spans="3:10" x14ac:dyDescent="0.35">
      <c r="C42" s="21"/>
      <c r="F42" s="12" t="str">
        <f t="shared" si="2"/>
        <v/>
      </c>
      <c r="G42" s="4" t="str">
        <f t="shared" si="3"/>
        <v/>
      </c>
    </row>
    <row r="43" spans="3:10" x14ac:dyDescent="0.35">
      <c r="C43" s="21"/>
      <c r="F43" s="12" t="str">
        <f t="shared" si="2"/>
        <v/>
      </c>
      <c r="G43" s="4" t="str">
        <f t="shared" si="3"/>
        <v/>
      </c>
    </row>
    <row r="44" spans="3:10" x14ac:dyDescent="0.35">
      <c r="C44" s="21"/>
      <c r="F44" s="12" t="str">
        <f t="shared" si="2"/>
        <v/>
      </c>
      <c r="G44" s="4" t="str">
        <f t="shared" si="3"/>
        <v/>
      </c>
    </row>
    <row r="45" spans="3:10" x14ac:dyDescent="0.35">
      <c r="C45" s="21"/>
      <c r="F45" s="12" t="str">
        <f t="shared" si="2"/>
        <v/>
      </c>
      <c r="G45" s="4" t="str">
        <f t="shared" si="3"/>
        <v/>
      </c>
    </row>
    <row r="46" spans="3:10" x14ac:dyDescent="0.35">
      <c r="C46" s="21"/>
      <c r="F46" s="12" t="str">
        <f t="shared" si="2"/>
        <v/>
      </c>
      <c r="G46" s="4" t="str">
        <f t="shared" si="3"/>
        <v/>
      </c>
    </row>
    <row r="47" spans="3:10" x14ac:dyDescent="0.35">
      <c r="C47" s="21"/>
      <c r="F47" s="12" t="str">
        <f t="shared" si="2"/>
        <v/>
      </c>
      <c r="G47" s="4" t="str">
        <f t="shared" si="3"/>
        <v/>
      </c>
    </row>
    <row r="48" spans="3:10" x14ac:dyDescent="0.35">
      <c r="C48" s="21"/>
      <c r="F48" s="12" t="str">
        <f t="shared" si="2"/>
        <v/>
      </c>
      <c r="G48" s="4" t="str">
        <f t="shared" si="3"/>
        <v/>
      </c>
    </row>
    <row r="49" spans="3:7" x14ac:dyDescent="0.35">
      <c r="C49" s="21"/>
      <c r="F49" s="12" t="str">
        <f t="shared" si="2"/>
        <v/>
      </c>
      <c r="G49" s="4" t="str">
        <f t="shared" si="3"/>
        <v/>
      </c>
    </row>
    <row r="50" spans="3:7" x14ac:dyDescent="0.35">
      <c r="C50" s="21"/>
      <c r="F50" s="12" t="str">
        <f t="shared" si="2"/>
        <v/>
      </c>
      <c r="G50" s="4" t="str">
        <f t="shared" si="3"/>
        <v/>
      </c>
    </row>
    <row r="51" spans="3:7" x14ac:dyDescent="0.35">
      <c r="C51" s="21"/>
      <c r="F51" s="12" t="str">
        <f t="shared" si="2"/>
        <v/>
      </c>
      <c r="G51" s="4" t="str">
        <f t="shared" si="3"/>
        <v/>
      </c>
    </row>
    <row r="52" spans="3:7" x14ac:dyDescent="0.35">
      <c r="C52" s="21"/>
      <c r="F52" s="12" t="str">
        <f t="shared" si="2"/>
        <v/>
      </c>
      <c r="G52" s="4" t="str">
        <f t="shared" si="3"/>
        <v/>
      </c>
    </row>
    <row r="53" spans="3:7" x14ac:dyDescent="0.35">
      <c r="C53" s="21"/>
      <c r="F53" s="12" t="str">
        <f t="shared" si="2"/>
        <v/>
      </c>
      <c r="G53" s="4" t="str">
        <f t="shared" si="3"/>
        <v/>
      </c>
    </row>
    <row r="54" spans="3:7" x14ac:dyDescent="0.35">
      <c r="C54" s="21"/>
      <c r="F54" s="12" t="str">
        <f t="shared" si="2"/>
        <v/>
      </c>
      <c r="G54" s="4" t="str">
        <f t="shared" si="3"/>
        <v/>
      </c>
    </row>
    <row r="55" spans="3:7" x14ac:dyDescent="0.35">
      <c r="C55" s="21"/>
      <c r="F55" s="12" t="str">
        <f t="shared" si="2"/>
        <v/>
      </c>
      <c r="G55" s="4" t="str">
        <f t="shared" si="3"/>
        <v/>
      </c>
    </row>
    <row r="56" spans="3:7" x14ac:dyDescent="0.35">
      <c r="C56" s="21"/>
      <c r="F56" s="12" t="str">
        <f t="shared" si="2"/>
        <v/>
      </c>
      <c r="G56" s="4" t="str">
        <f t="shared" si="3"/>
        <v/>
      </c>
    </row>
    <row r="57" spans="3:7" x14ac:dyDescent="0.35">
      <c r="C57" s="21"/>
      <c r="F57" s="12" t="str">
        <f t="shared" si="2"/>
        <v/>
      </c>
      <c r="G57" s="4" t="str">
        <f t="shared" si="3"/>
        <v/>
      </c>
    </row>
    <row r="58" spans="3:7" x14ac:dyDescent="0.35">
      <c r="C58" s="21"/>
      <c r="F58" s="12" t="str">
        <f t="shared" si="2"/>
        <v/>
      </c>
      <c r="G58" s="4" t="str">
        <f t="shared" si="3"/>
        <v/>
      </c>
    </row>
    <row r="59" spans="3:7" x14ac:dyDescent="0.35">
      <c r="C59" s="21"/>
      <c r="F59" s="12" t="str">
        <f t="shared" si="2"/>
        <v/>
      </c>
      <c r="G59" s="4" t="str">
        <f t="shared" si="3"/>
        <v/>
      </c>
    </row>
    <row r="60" spans="3:7" x14ac:dyDescent="0.35">
      <c r="C60" s="21"/>
      <c r="F60" s="12" t="str">
        <f t="shared" si="2"/>
        <v/>
      </c>
      <c r="G60" s="4" t="str">
        <f t="shared" si="3"/>
        <v/>
      </c>
    </row>
    <row r="61" spans="3:7" x14ac:dyDescent="0.35">
      <c r="C61" s="21"/>
      <c r="F61" s="12" t="str">
        <f t="shared" si="2"/>
        <v/>
      </c>
      <c r="G61" s="4" t="str">
        <f t="shared" si="3"/>
        <v/>
      </c>
    </row>
    <row r="62" spans="3:7" x14ac:dyDescent="0.35">
      <c r="C62" s="21"/>
      <c r="F62" s="12" t="str">
        <f t="shared" si="2"/>
        <v/>
      </c>
      <c r="G62" s="4" t="str">
        <f t="shared" si="3"/>
        <v/>
      </c>
    </row>
    <row r="63" spans="3:7" x14ac:dyDescent="0.35">
      <c r="C63" s="21"/>
      <c r="F63" s="12" t="str">
        <f t="shared" si="2"/>
        <v/>
      </c>
      <c r="G63" s="4" t="str">
        <f t="shared" si="3"/>
        <v/>
      </c>
    </row>
    <row r="64" spans="3:7" x14ac:dyDescent="0.35">
      <c r="C64" s="21"/>
      <c r="F64" s="12" t="str">
        <f t="shared" si="2"/>
        <v/>
      </c>
      <c r="G64" s="4" t="str">
        <f t="shared" si="3"/>
        <v/>
      </c>
    </row>
    <row r="65" spans="3:7" x14ac:dyDescent="0.35">
      <c r="C65" s="21"/>
      <c r="F65" s="12" t="str">
        <f t="shared" si="2"/>
        <v/>
      </c>
      <c r="G65" s="4" t="str">
        <f t="shared" si="3"/>
        <v/>
      </c>
    </row>
    <row r="66" spans="3:7" x14ac:dyDescent="0.35">
      <c r="C66" s="21"/>
      <c r="F66" s="12" t="str">
        <f t="shared" si="2"/>
        <v/>
      </c>
      <c r="G66" s="4" t="str">
        <f t="shared" si="3"/>
        <v/>
      </c>
    </row>
    <row r="67" spans="3:7" x14ac:dyDescent="0.35">
      <c r="C67" s="21"/>
      <c r="F67" s="12" t="str">
        <f t="shared" si="2"/>
        <v/>
      </c>
      <c r="G67" s="4" t="str">
        <f t="shared" si="3"/>
        <v/>
      </c>
    </row>
    <row r="68" spans="3:7" x14ac:dyDescent="0.35">
      <c r="C68" s="21"/>
      <c r="F68" s="12" t="str">
        <f t="shared" ref="F68:F99" si="4">IFERROR(SMALL(Dataset,ROW()-ROW(F$3)),"")</f>
        <v/>
      </c>
      <c r="G68" s="4" t="str">
        <f t="shared" ref="G68:G99" si="5">IFERROR(NORMSINV((ROW(G68)-ROW(G$4)+1-0.375)/(N+0.25)),"")</f>
        <v/>
      </c>
    </row>
    <row r="69" spans="3:7" x14ac:dyDescent="0.35">
      <c r="C69" s="21"/>
      <c r="F69" s="12" t="str">
        <f t="shared" si="4"/>
        <v/>
      </c>
      <c r="G69" s="4" t="str">
        <f t="shared" si="5"/>
        <v/>
      </c>
    </row>
    <row r="70" spans="3:7" x14ac:dyDescent="0.35">
      <c r="C70" s="21"/>
      <c r="F70" s="12" t="str">
        <f t="shared" si="4"/>
        <v/>
      </c>
      <c r="G70" s="4" t="str">
        <f t="shared" si="5"/>
        <v/>
      </c>
    </row>
    <row r="71" spans="3:7" x14ac:dyDescent="0.35">
      <c r="C71" s="21"/>
      <c r="F71" s="12" t="str">
        <f t="shared" si="4"/>
        <v/>
      </c>
      <c r="G71" s="4" t="str">
        <f t="shared" si="5"/>
        <v/>
      </c>
    </row>
    <row r="72" spans="3:7" x14ac:dyDescent="0.35">
      <c r="C72" s="21"/>
      <c r="F72" s="12" t="str">
        <f t="shared" si="4"/>
        <v/>
      </c>
      <c r="G72" s="4" t="str">
        <f t="shared" si="5"/>
        <v/>
      </c>
    </row>
    <row r="73" spans="3:7" x14ac:dyDescent="0.35">
      <c r="C73" s="21"/>
      <c r="F73" s="12" t="str">
        <f t="shared" si="4"/>
        <v/>
      </c>
      <c r="G73" s="4" t="str">
        <f t="shared" si="5"/>
        <v/>
      </c>
    </row>
    <row r="74" spans="3:7" x14ac:dyDescent="0.35">
      <c r="C74" s="21"/>
      <c r="F74" s="12" t="str">
        <f t="shared" si="4"/>
        <v/>
      </c>
      <c r="G74" s="4" t="str">
        <f t="shared" si="5"/>
        <v/>
      </c>
    </row>
    <row r="75" spans="3:7" x14ac:dyDescent="0.35">
      <c r="C75" s="21"/>
      <c r="F75" s="12" t="str">
        <f t="shared" si="4"/>
        <v/>
      </c>
      <c r="G75" s="4" t="str">
        <f t="shared" si="5"/>
        <v/>
      </c>
    </row>
    <row r="76" spans="3:7" x14ac:dyDescent="0.35">
      <c r="C76" s="21"/>
      <c r="F76" s="12" t="str">
        <f t="shared" si="4"/>
        <v/>
      </c>
      <c r="G76" s="4" t="str">
        <f t="shared" si="5"/>
        <v/>
      </c>
    </row>
    <row r="77" spans="3:7" x14ac:dyDescent="0.35">
      <c r="C77" s="21"/>
      <c r="F77" s="12" t="str">
        <f t="shared" si="4"/>
        <v/>
      </c>
      <c r="G77" s="4" t="str">
        <f t="shared" si="5"/>
        <v/>
      </c>
    </row>
    <row r="78" spans="3:7" x14ac:dyDescent="0.35">
      <c r="C78" s="21"/>
      <c r="F78" s="12" t="str">
        <f t="shared" si="4"/>
        <v/>
      </c>
      <c r="G78" s="4" t="str">
        <f t="shared" si="5"/>
        <v/>
      </c>
    </row>
    <row r="79" spans="3:7" x14ac:dyDescent="0.35">
      <c r="C79" s="21"/>
      <c r="F79" s="12" t="str">
        <f t="shared" si="4"/>
        <v/>
      </c>
      <c r="G79" s="4" t="str">
        <f t="shared" si="5"/>
        <v/>
      </c>
    </row>
    <row r="80" spans="3:7" x14ac:dyDescent="0.35">
      <c r="C80" s="21"/>
      <c r="F80" s="12" t="str">
        <f t="shared" si="4"/>
        <v/>
      </c>
      <c r="G80" s="4" t="str">
        <f t="shared" si="5"/>
        <v/>
      </c>
    </row>
    <row r="81" spans="3:7" x14ac:dyDescent="0.35">
      <c r="C81" s="21"/>
      <c r="F81" s="12" t="str">
        <f t="shared" si="4"/>
        <v/>
      </c>
      <c r="G81" s="4" t="str">
        <f t="shared" si="5"/>
        <v/>
      </c>
    </row>
    <row r="82" spans="3:7" x14ac:dyDescent="0.35">
      <c r="C82" s="21"/>
      <c r="F82" s="12" t="str">
        <f t="shared" si="4"/>
        <v/>
      </c>
      <c r="G82" s="4" t="str">
        <f t="shared" si="5"/>
        <v/>
      </c>
    </row>
    <row r="83" spans="3:7" x14ac:dyDescent="0.35">
      <c r="C83" s="21"/>
      <c r="F83" s="12" t="str">
        <f t="shared" si="4"/>
        <v/>
      </c>
      <c r="G83" s="4" t="str">
        <f t="shared" si="5"/>
        <v/>
      </c>
    </row>
    <row r="84" spans="3:7" x14ac:dyDescent="0.35">
      <c r="C84" s="21"/>
      <c r="F84" s="12" t="str">
        <f t="shared" si="4"/>
        <v/>
      </c>
      <c r="G84" s="4" t="str">
        <f t="shared" si="5"/>
        <v/>
      </c>
    </row>
    <row r="85" spans="3:7" x14ac:dyDescent="0.35">
      <c r="C85" s="21"/>
      <c r="F85" s="12" t="str">
        <f t="shared" si="4"/>
        <v/>
      </c>
      <c r="G85" s="4" t="str">
        <f t="shared" si="5"/>
        <v/>
      </c>
    </row>
    <row r="86" spans="3:7" x14ac:dyDescent="0.35">
      <c r="C86" s="21"/>
      <c r="F86" s="12" t="str">
        <f t="shared" si="4"/>
        <v/>
      </c>
      <c r="G86" s="4" t="str">
        <f t="shared" si="5"/>
        <v/>
      </c>
    </row>
    <row r="87" spans="3:7" x14ac:dyDescent="0.35">
      <c r="C87" s="21"/>
      <c r="F87" s="12" t="str">
        <f t="shared" si="4"/>
        <v/>
      </c>
      <c r="G87" s="4" t="str">
        <f t="shared" si="5"/>
        <v/>
      </c>
    </row>
    <row r="88" spans="3:7" x14ac:dyDescent="0.35">
      <c r="C88" s="21"/>
      <c r="F88" s="12" t="str">
        <f t="shared" si="4"/>
        <v/>
      </c>
      <c r="G88" s="4" t="str">
        <f t="shared" si="5"/>
        <v/>
      </c>
    </row>
    <row r="89" spans="3:7" x14ac:dyDescent="0.35">
      <c r="C89" s="21"/>
      <c r="F89" s="12" t="str">
        <f t="shared" si="4"/>
        <v/>
      </c>
      <c r="G89" s="4" t="str">
        <f t="shared" si="5"/>
        <v/>
      </c>
    </row>
    <row r="90" spans="3:7" x14ac:dyDescent="0.35">
      <c r="C90" s="21"/>
      <c r="F90" s="12" t="str">
        <f t="shared" si="4"/>
        <v/>
      </c>
      <c r="G90" s="4" t="str">
        <f t="shared" si="5"/>
        <v/>
      </c>
    </row>
    <row r="91" spans="3:7" x14ac:dyDescent="0.35">
      <c r="C91" s="21"/>
      <c r="F91" s="12" t="str">
        <f t="shared" si="4"/>
        <v/>
      </c>
      <c r="G91" s="4" t="str">
        <f t="shared" si="5"/>
        <v/>
      </c>
    </row>
    <row r="92" spans="3:7" x14ac:dyDescent="0.35">
      <c r="C92" s="21"/>
      <c r="F92" s="12" t="str">
        <f t="shared" si="4"/>
        <v/>
      </c>
      <c r="G92" s="4" t="str">
        <f t="shared" si="5"/>
        <v/>
      </c>
    </row>
    <row r="93" spans="3:7" x14ac:dyDescent="0.35">
      <c r="C93" s="21"/>
      <c r="F93" s="12" t="str">
        <f t="shared" si="4"/>
        <v/>
      </c>
      <c r="G93" s="4" t="str">
        <f t="shared" si="5"/>
        <v/>
      </c>
    </row>
    <row r="94" spans="3:7" x14ac:dyDescent="0.35">
      <c r="C94" s="21"/>
      <c r="F94" s="12" t="str">
        <f t="shared" si="4"/>
        <v/>
      </c>
      <c r="G94" s="4" t="str">
        <f t="shared" si="5"/>
        <v/>
      </c>
    </row>
    <row r="95" spans="3:7" x14ac:dyDescent="0.35">
      <c r="C95" s="21"/>
      <c r="F95" s="12" t="str">
        <f t="shared" si="4"/>
        <v/>
      </c>
      <c r="G95" s="4" t="str">
        <f t="shared" si="5"/>
        <v/>
      </c>
    </row>
    <row r="96" spans="3:7" x14ac:dyDescent="0.35">
      <c r="C96" s="21"/>
      <c r="F96" s="12" t="str">
        <f t="shared" si="4"/>
        <v/>
      </c>
      <c r="G96" s="4" t="str">
        <f t="shared" si="5"/>
        <v/>
      </c>
    </row>
    <row r="97" spans="3:7" x14ac:dyDescent="0.35">
      <c r="C97" s="21"/>
      <c r="F97" s="12" t="str">
        <f t="shared" si="4"/>
        <v/>
      </c>
      <c r="G97" s="4" t="str">
        <f t="shared" si="5"/>
        <v/>
      </c>
    </row>
    <row r="98" spans="3:7" x14ac:dyDescent="0.35">
      <c r="C98" s="21"/>
      <c r="F98" s="12" t="str">
        <f t="shared" si="4"/>
        <v/>
      </c>
      <c r="G98" s="4" t="str">
        <f t="shared" si="5"/>
        <v/>
      </c>
    </row>
    <row r="99" spans="3:7" x14ac:dyDescent="0.35">
      <c r="C99" s="21"/>
      <c r="F99" s="12" t="str">
        <f t="shared" si="4"/>
        <v/>
      </c>
      <c r="G99" s="4" t="str">
        <f t="shared" si="5"/>
        <v/>
      </c>
    </row>
    <row r="100" spans="3:7" x14ac:dyDescent="0.35">
      <c r="C100" s="21"/>
      <c r="F100" s="12" t="str">
        <f t="shared" ref="F100:F131" si="6">IFERROR(SMALL(Dataset,ROW()-ROW(F$3)),"")</f>
        <v/>
      </c>
      <c r="G100" s="4" t="str">
        <f t="shared" ref="G100:G131" si="7">IFERROR(NORMSINV((ROW(G100)-ROW(G$4)+1-0.375)/(N+0.25)),"")</f>
        <v/>
      </c>
    </row>
    <row r="101" spans="3:7" x14ac:dyDescent="0.35">
      <c r="C101" s="21"/>
      <c r="F101" s="12" t="str">
        <f t="shared" si="6"/>
        <v/>
      </c>
      <c r="G101" s="4" t="str">
        <f t="shared" si="7"/>
        <v/>
      </c>
    </row>
    <row r="102" spans="3:7" x14ac:dyDescent="0.35">
      <c r="C102" s="21"/>
      <c r="F102" s="12" t="str">
        <f t="shared" si="6"/>
        <v/>
      </c>
      <c r="G102" s="4" t="str">
        <f t="shared" si="7"/>
        <v/>
      </c>
    </row>
    <row r="103" spans="3:7" x14ac:dyDescent="0.35">
      <c r="C103" s="21"/>
      <c r="F103" s="12" t="str">
        <f t="shared" si="6"/>
        <v/>
      </c>
      <c r="G103" s="4" t="str">
        <f t="shared" si="7"/>
        <v/>
      </c>
    </row>
    <row r="104" spans="3:7" x14ac:dyDescent="0.35">
      <c r="C104" s="21"/>
      <c r="F104" s="12" t="str">
        <f t="shared" si="6"/>
        <v/>
      </c>
      <c r="G104" s="4" t="str">
        <f t="shared" si="7"/>
        <v/>
      </c>
    </row>
    <row r="105" spans="3:7" x14ac:dyDescent="0.35">
      <c r="C105" s="21"/>
      <c r="F105" s="12" t="str">
        <f t="shared" si="6"/>
        <v/>
      </c>
      <c r="G105" s="4" t="str">
        <f t="shared" si="7"/>
        <v/>
      </c>
    </row>
    <row r="106" spans="3:7" x14ac:dyDescent="0.35">
      <c r="C106" s="21"/>
      <c r="F106" s="12" t="str">
        <f t="shared" si="6"/>
        <v/>
      </c>
      <c r="G106" s="4" t="str">
        <f t="shared" si="7"/>
        <v/>
      </c>
    </row>
    <row r="107" spans="3:7" x14ac:dyDescent="0.35">
      <c r="C107" s="21"/>
      <c r="F107" s="12" t="str">
        <f t="shared" si="6"/>
        <v/>
      </c>
      <c r="G107" s="4" t="str">
        <f t="shared" si="7"/>
        <v/>
      </c>
    </row>
    <row r="108" spans="3:7" x14ac:dyDescent="0.35">
      <c r="C108" s="21"/>
      <c r="F108" s="12" t="str">
        <f t="shared" si="6"/>
        <v/>
      </c>
      <c r="G108" s="4" t="str">
        <f t="shared" si="7"/>
        <v/>
      </c>
    </row>
    <row r="109" spans="3:7" x14ac:dyDescent="0.35">
      <c r="C109" s="21"/>
      <c r="F109" s="12" t="str">
        <f t="shared" si="6"/>
        <v/>
      </c>
      <c r="G109" s="4" t="str">
        <f t="shared" si="7"/>
        <v/>
      </c>
    </row>
    <row r="110" spans="3:7" x14ac:dyDescent="0.35">
      <c r="C110" s="21"/>
      <c r="F110" s="12" t="str">
        <f t="shared" si="6"/>
        <v/>
      </c>
      <c r="G110" s="4" t="str">
        <f t="shared" si="7"/>
        <v/>
      </c>
    </row>
    <row r="111" spans="3:7" x14ac:dyDescent="0.35">
      <c r="C111" s="21"/>
      <c r="F111" s="12" t="str">
        <f t="shared" si="6"/>
        <v/>
      </c>
      <c r="G111" s="4" t="str">
        <f t="shared" si="7"/>
        <v/>
      </c>
    </row>
    <row r="112" spans="3:7" x14ac:dyDescent="0.35">
      <c r="C112" s="21"/>
      <c r="F112" s="12" t="str">
        <f t="shared" si="6"/>
        <v/>
      </c>
      <c r="G112" s="4" t="str">
        <f t="shared" si="7"/>
        <v/>
      </c>
    </row>
    <row r="113" spans="3:7" x14ac:dyDescent="0.35">
      <c r="C113" s="21"/>
      <c r="F113" s="12" t="str">
        <f t="shared" si="6"/>
        <v/>
      </c>
      <c r="G113" s="4" t="str">
        <f t="shared" si="7"/>
        <v/>
      </c>
    </row>
    <row r="114" spans="3:7" x14ac:dyDescent="0.35">
      <c r="C114" s="21"/>
      <c r="F114" s="12" t="str">
        <f t="shared" si="6"/>
        <v/>
      </c>
      <c r="G114" s="4" t="str">
        <f t="shared" si="7"/>
        <v/>
      </c>
    </row>
    <row r="115" spans="3:7" x14ac:dyDescent="0.35">
      <c r="C115" s="21"/>
      <c r="F115" s="12" t="str">
        <f t="shared" si="6"/>
        <v/>
      </c>
      <c r="G115" s="4" t="str">
        <f t="shared" si="7"/>
        <v/>
      </c>
    </row>
    <row r="116" spans="3:7" x14ac:dyDescent="0.35">
      <c r="C116" s="21"/>
      <c r="F116" s="12" t="str">
        <f t="shared" si="6"/>
        <v/>
      </c>
      <c r="G116" s="4" t="str">
        <f t="shared" si="7"/>
        <v/>
      </c>
    </row>
    <row r="117" spans="3:7" x14ac:dyDescent="0.35">
      <c r="C117" s="21"/>
      <c r="F117" s="12" t="str">
        <f t="shared" si="6"/>
        <v/>
      </c>
      <c r="G117" s="4" t="str">
        <f t="shared" si="7"/>
        <v/>
      </c>
    </row>
    <row r="118" spans="3:7" x14ac:dyDescent="0.35">
      <c r="C118" s="21"/>
      <c r="F118" s="12" t="str">
        <f t="shared" si="6"/>
        <v/>
      </c>
      <c r="G118" s="4" t="str">
        <f t="shared" si="7"/>
        <v/>
      </c>
    </row>
    <row r="119" spans="3:7" x14ac:dyDescent="0.35">
      <c r="C119" s="21"/>
      <c r="F119" s="12" t="str">
        <f t="shared" si="6"/>
        <v/>
      </c>
      <c r="G119" s="4" t="str">
        <f t="shared" si="7"/>
        <v/>
      </c>
    </row>
    <row r="120" spans="3:7" x14ac:dyDescent="0.35">
      <c r="C120" s="21"/>
      <c r="F120" s="12" t="str">
        <f t="shared" si="6"/>
        <v/>
      </c>
      <c r="G120" s="4" t="str">
        <f t="shared" si="7"/>
        <v/>
      </c>
    </row>
    <row r="121" spans="3:7" x14ac:dyDescent="0.35">
      <c r="C121" s="21"/>
      <c r="F121" s="12" t="str">
        <f t="shared" si="6"/>
        <v/>
      </c>
      <c r="G121" s="4" t="str">
        <f t="shared" si="7"/>
        <v/>
      </c>
    </row>
    <row r="122" spans="3:7" x14ac:dyDescent="0.35">
      <c r="C122" s="21"/>
      <c r="F122" s="12" t="str">
        <f t="shared" si="6"/>
        <v/>
      </c>
      <c r="G122" s="4" t="str">
        <f t="shared" si="7"/>
        <v/>
      </c>
    </row>
    <row r="123" spans="3:7" x14ac:dyDescent="0.35">
      <c r="C123" s="21"/>
      <c r="F123" s="12" t="str">
        <f t="shared" si="6"/>
        <v/>
      </c>
      <c r="G123" s="4" t="str">
        <f t="shared" si="7"/>
        <v/>
      </c>
    </row>
    <row r="124" spans="3:7" x14ac:dyDescent="0.35">
      <c r="C124" s="21"/>
      <c r="F124" s="12" t="str">
        <f t="shared" si="6"/>
        <v/>
      </c>
      <c r="G124" s="4" t="str">
        <f t="shared" si="7"/>
        <v/>
      </c>
    </row>
    <row r="125" spans="3:7" x14ac:dyDescent="0.35">
      <c r="C125" s="21"/>
      <c r="F125" s="12" t="str">
        <f t="shared" si="6"/>
        <v/>
      </c>
      <c r="G125" s="4" t="str">
        <f t="shared" si="7"/>
        <v/>
      </c>
    </row>
    <row r="126" spans="3:7" x14ac:dyDescent="0.35">
      <c r="C126" s="21"/>
      <c r="F126" s="12" t="str">
        <f t="shared" si="6"/>
        <v/>
      </c>
      <c r="G126" s="4" t="str">
        <f t="shared" si="7"/>
        <v/>
      </c>
    </row>
    <row r="127" spans="3:7" x14ac:dyDescent="0.35">
      <c r="C127" s="21"/>
      <c r="F127" s="12" t="str">
        <f t="shared" si="6"/>
        <v/>
      </c>
      <c r="G127" s="4" t="str">
        <f t="shared" si="7"/>
        <v/>
      </c>
    </row>
    <row r="128" spans="3:7" x14ac:dyDescent="0.35">
      <c r="C128" s="21"/>
      <c r="F128" s="12" t="str">
        <f t="shared" si="6"/>
        <v/>
      </c>
      <c r="G128" s="4" t="str">
        <f t="shared" si="7"/>
        <v/>
      </c>
    </row>
    <row r="129" spans="3:7" x14ac:dyDescent="0.35">
      <c r="C129" s="21"/>
      <c r="F129" s="12" t="str">
        <f t="shared" si="6"/>
        <v/>
      </c>
      <c r="G129" s="4" t="str">
        <f t="shared" si="7"/>
        <v/>
      </c>
    </row>
    <row r="130" spans="3:7" x14ac:dyDescent="0.35">
      <c r="C130" s="21"/>
      <c r="F130" s="12" t="str">
        <f t="shared" si="6"/>
        <v/>
      </c>
      <c r="G130" s="4" t="str">
        <f t="shared" si="7"/>
        <v/>
      </c>
    </row>
    <row r="131" spans="3:7" x14ac:dyDescent="0.35">
      <c r="C131" s="21"/>
      <c r="F131" s="12" t="str">
        <f t="shared" si="6"/>
        <v/>
      </c>
      <c r="G131" s="4" t="str">
        <f t="shared" si="7"/>
        <v/>
      </c>
    </row>
    <row r="132" spans="3:7" x14ac:dyDescent="0.35">
      <c r="C132" s="21"/>
      <c r="F132" s="12" t="str">
        <f t="shared" ref="F132:F163" si="8">IFERROR(SMALL(Dataset,ROW()-ROW(F$3)),"")</f>
        <v/>
      </c>
      <c r="G132" s="4" t="str">
        <f t="shared" ref="G132:G163" si="9">IFERROR(NORMSINV((ROW(G132)-ROW(G$4)+1-0.375)/(N+0.25)),"")</f>
        <v/>
      </c>
    </row>
    <row r="133" spans="3:7" x14ac:dyDescent="0.35">
      <c r="C133" s="21"/>
      <c r="F133" s="12" t="str">
        <f t="shared" si="8"/>
        <v/>
      </c>
      <c r="G133" s="4" t="str">
        <f t="shared" si="9"/>
        <v/>
      </c>
    </row>
    <row r="134" spans="3:7" x14ac:dyDescent="0.35">
      <c r="C134" s="21"/>
      <c r="F134" s="12" t="str">
        <f t="shared" si="8"/>
        <v/>
      </c>
      <c r="G134" s="4" t="str">
        <f t="shared" si="9"/>
        <v/>
      </c>
    </row>
    <row r="135" spans="3:7" x14ac:dyDescent="0.35">
      <c r="C135" s="21"/>
      <c r="F135" s="12" t="str">
        <f t="shared" si="8"/>
        <v/>
      </c>
      <c r="G135" s="4" t="str">
        <f t="shared" si="9"/>
        <v/>
      </c>
    </row>
    <row r="136" spans="3:7" x14ac:dyDescent="0.35">
      <c r="C136" s="21"/>
      <c r="F136" s="12" t="str">
        <f t="shared" si="8"/>
        <v/>
      </c>
      <c r="G136" s="4" t="str">
        <f t="shared" si="9"/>
        <v/>
      </c>
    </row>
    <row r="137" spans="3:7" x14ac:dyDescent="0.35">
      <c r="C137" s="21"/>
      <c r="F137" s="12" t="str">
        <f t="shared" si="8"/>
        <v/>
      </c>
      <c r="G137" s="4" t="str">
        <f t="shared" si="9"/>
        <v/>
      </c>
    </row>
    <row r="138" spans="3:7" x14ac:dyDescent="0.35">
      <c r="C138" s="21"/>
      <c r="F138" s="12" t="str">
        <f t="shared" si="8"/>
        <v/>
      </c>
      <c r="G138" s="4" t="str">
        <f t="shared" si="9"/>
        <v/>
      </c>
    </row>
    <row r="139" spans="3:7" x14ac:dyDescent="0.35">
      <c r="C139" s="21"/>
      <c r="F139" s="12" t="str">
        <f t="shared" si="8"/>
        <v/>
      </c>
      <c r="G139" s="4" t="str">
        <f t="shared" si="9"/>
        <v/>
      </c>
    </row>
    <row r="140" spans="3:7" x14ac:dyDescent="0.35">
      <c r="C140" s="21"/>
      <c r="F140" s="12" t="str">
        <f t="shared" si="8"/>
        <v/>
      </c>
      <c r="G140" s="4" t="str">
        <f t="shared" si="9"/>
        <v/>
      </c>
    </row>
    <row r="141" spans="3:7" x14ac:dyDescent="0.35">
      <c r="C141" s="21"/>
      <c r="F141" s="12" t="str">
        <f t="shared" si="8"/>
        <v/>
      </c>
      <c r="G141" s="4" t="str">
        <f t="shared" si="9"/>
        <v/>
      </c>
    </row>
    <row r="142" spans="3:7" x14ac:dyDescent="0.35">
      <c r="C142" s="21"/>
      <c r="F142" s="12" t="str">
        <f t="shared" si="8"/>
        <v/>
      </c>
      <c r="G142" s="4" t="str">
        <f t="shared" si="9"/>
        <v/>
      </c>
    </row>
    <row r="143" spans="3:7" x14ac:dyDescent="0.35">
      <c r="C143" s="21"/>
      <c r="F143" s="12" t="str">
        <f t="shared" si="8"/>
        <v/>
      </c>
      <c r="G143" s="4" t="str">
        <f t="shared" si="9"/>
        <v/>
      </c>
    </row>
    <row r="144" spans="3:7" x14ac:dyDescent="0.35">
      <c r="C144" s="21"/>
      <c r="F144" s="12" t="str">
        <f t="shared" si="8"/>
        <v/>
      </c>
      <c r="G144" s="4" t="str">
        <f t="shared" si="9"/>
        <v/>
      </c>
    </row>
    <row r="145" spans="3:7" x14ac:dyDescent="0.35">
      <c r="C145" s="21"/>
      <c r="F145" s="12" t="str">
        <f t="shared" si="8"/>
        <v/>
      </c>
      <c r="G145" s="4" t="str">
        <f t="shared" si="9"/>
        <v/>
      </c>
    </row>
    <row r="146" spans="3:7" x14ac:dyDescent="0.35">
      <c r="C146" s="21"/>
      <c r="F146" s="12" t="str">
        <f t="shared" si="8"/>
        <v/>
      </c>
      <c r="G146" s="4" t="str">
        <f t="shared" si="9"/>
        <v/>
      </c>
    </row>
    <row r="147" spans="3:7" x14ac:dyDescent="0.35">
      <c r="C147" s="21"/>
      <c r="F147" s="12" t="str">
        <f t="shared" si="8"/>
        <v/>
      </c>
      <c r="G147" s="4" t="str">
        <f t="shared" si="9"/>
        <v/>
      </c>
    </row>
    <row r="148" spans="3:7" x14ac:dyDescent="0.35">
      <c r="C148" s="21"/>
      <c r="F148" s="12" t="str">
        <f t="shared" si="8"/>
        <v/>
      </c>
      <c r="G148" s="4" t="str">
        <f t="shared" si="9"/>
        <v/>
      </c>
    </row>
    <row r="149" spans="3:7" x14ac:dyDescent="0.35">
      <c r="C149" s="21"/>
      <c r="F149" s="12" t="str">
        <f t="shared" si="8"/>
        <v/>
      </c>
      <c r="G149" s="4" t="str">
        <f t="shared" si="9"/>
        <v/>
      </c>
    </row>
    <row r="150" spans="3:7" x14ac:dyDescent="0.35">
      <c r="C150" s="21"/>
      <c r="F150" s="12" t="str">
        <f t="shared" si="8"/>
        <v/>
      </c>
      <c r="G150" s="4" t="str">
        <f t="shared" si="9"/>
        <v/>
      </c>
    </row>
    <row r="151" spans="3:7" x14ac:dyDescent="0.35">
      <c r="C151" s="21"/>
      <c r="F151" s="12" t="str">
        <f t="shared" si="8"/>
        <v/>
      </c>
      <c r="G151" s="4" t="str">
        <f t="shared" si="9"/>
        <v/>
      </c>
    </row>
    <row r="152" spans="3:7" x14ac:dyDescent="0.35">
      <c r="C152" s="21"/>
      <c r="F152" s="12" t="str">
        <f t="shared" si="8"/>
        <v/>
      </c>
      <c r="G152" s="4" t="str">
        <f t="shared" si="9"/>
        <v/>
      </c>
    </row>
    <row r="153" spans="3:7" x14ac:dyDescent="0.35">
      <c r="C153" s="21"/>
      <c r="F153" s="12" t="str">
        <f t="shared" si="8"/>
        <v/>
      </c>
      <c r="G153" s="4" t="str">
        <f t="shared" si="9"/>
        <v/>
      </c>
    </row>
    <row r="154" spans="3:7" x14ac:dyDescent="0.35">
      <c r="C154" s="21"/>
      <c r="F154" s="12" t="str">
        <f t="shared" si="8"/>
        <v/>
      </c>
      <c r="G154" s="4" t="str">
        <f t="shared" si="9"/>
        <v/>
      </c>
    </row>
    <row r="155" spans="3:7" x14ac:dyDescent="0.35">
      <c r="C155" s="21"/>
      <c r="F155" s="12" t="str">
        <f t="shared" si="8"/>
        <v/>
      </c>
      <c r="G155" s="4" t="str">
        <f t="shared" si="9"/>
        <v/>
      </c>
    </row>
    <row r="156" spans="3:7" x14ac:dyDescent="0.35">
      <c r="C156" s="21"/>
      <c r="F156" s="12" t="str">
        <f t="shared" si="8"/>
        <v/>
      </c>
      <c r="G156" s="4" t="str">
        <f t="shared" si="9"/>
        <v/>
      </c>
    </row>
    <row r="157" spans="3:7" x14ac:dyDescent="0.35">
      <c r="C157" s="21"/>
      <c r="F157" s="12" t="str">
        <f t="shared" si="8"/>
        <v/>
      </c>
      <c r="G157" s="4" t="str">
        <f t="shared" si="9"/>
        <v/>
      </c>
    </row>
    <row r="158" spans="3:7" x14ac:dyDescent="0.35">
      <c r="C158" s="21"/>
      <c r="F158" s="12" t="str">
        <f t="shared" si="8"/>
        <v/>
      </c>
      <c r="G158" s="4" t="str">
        <f t="shared" si="9"/>
        <v/>
      </c>
    </row>
    <row r="159" spans="3:7" x14ac:dyDescent="0.35">
      <c r="C159" s="21"/>
      <c r="F159" s="12" t="str">
        <f t="shared" si="8"/>
        <v/>
      </c>
      <c r="G159" s="4" t="str">
        <f t="shared" si="9"/>
        <v/>
      </c>
    </row>
    <row r="160" spans="3:7" x14ac:dyDescent="0.35">
      <c r="C160" s="21"/>
      <c r="F160" s="12" t="str">
        <f t="shared" si="8"/>
        <v/>
      </c>
      <c r="G160" s="4" t="str">
        <f t="shared" si="9"/>
        <v/>
      </c>
    </row>
    <row r="161" spans="3:7" x14ac:dyDescent="0.35">
      <c r="C161" s="21"/>
      <c r="F161" s="12" t="str">
        <f t="shared" si="8"/>
        <v/>
      </c>
      <c r="G161" s="4" t="str">
        <f t="shared" si="9"/>
        <v/>
      </c>
    </row>
    <row r="162" spans="3:7" x14ac:dyDescent="0.35">
      <c r="C162" s="21"/>
      <c r="F162" s="12" t="str">
        <f t="shared" si="8"/>
        <v/>
      </c>
      <c r="G162" s="4" t="str">
        <f t="shared" si="9"/>
        <v/>
      </c>
    </row>
    <row r="163" spans="3:7" x14ac:dyDescent="0.35">
      <c r="C163" s="21"/>
      <c r="F163" s="12" t="str">
        <f t="shared" si="8"/>
        <v/>
      </c>
      <c r="G163" s="4" t="str">
        <f t="shared" si="9"/>
        <v/>
      </c>
    </row>
    <row r="164" spans="3:7" x14ac:dyDescent="0.35">
      <c r="C164" s="21"/>
      <c r="F164" s="12" t="str">
        <f t="shared" ref="F164:F195" si="10">IFERROR(SMALL(Dataset,ROW()-ROW(F$3)),"")</f>
        <v/>
      </c>
      <c r="G164" s="4" t="str">
        <f t="shared" ref="G164:G195" si="11">IFERROR(NORMSINV((ROW(G164)-ROW(G$4)+1-0.375)/(N+0.25)),"")</f>
        <v/>
      </c>
    </row>
    <row r="165" spans="3:7" x14ac:dyDescent="0.35">
      <c r="C165" s="21"/>
      <c r="F165" s="12" t="str">
        <f t="shared" si="10"/>
        <v/>
      </c>
      <c r="G165" s="4" t="str">
        <f t="shared" si="11"/>
        <v/>
      </c>
    </row>
    <row r="166" spans="3:7" x14ac:dyDescent="0.35">
      <c r="C166" s="21"/>
      <c r="F166" s="12" t="str">
        <f t="shared" si="10"/>
        <v/>
      </c>
      <c r="G166" s="4" t="str">
        <f t="shared" si="11"/>
        <v/>
      </c>
    </row>
    <row r="167" spans="3:7" x14ac:dyDescent="0.35">
      <c r="C167" s="21"/>
      <c r="F167" s="12" t="str">
        <f t="shared" si="10"/>
        <v/>
      </c>
      <c r="G167" s="4" t="str">
        <f t="shared" si="11"/>
        <v/>
      </c>
    </row>
    <row r="168" spans="3:7" x14ac:dyDescent="0.35">
      <c r="C168" s="21"/>
      <c r="F168" s="12" t="str">
        <f t="shared" si="10"/>
        <v/>
      </c>
      <c r="G168" s="4" t="str">
        <f t="shared" si="11"/>
        <v/>
      </c>
    </row>
    <row r="169" spans="3:7" x14ac:dyDescent="0.35">
      <c r="C169" s="21"/>
      <c r="F169" s="12" t="str">
        <f t="shared" si="10"/>
        <v/>
      </c>
      <c r="G169" s="4" t="str">
        <f t="shared" si="11"/>
        <v/>
      </c>
    </row>
    <row r="170" spans="3:7" x14ac:dyDescent="0.35">
      <c r="C170" s="21"/>
      <c r="F170" s="12" t="str">
        <f t="shared" si="10"/>
        <v/>
      </c>
      <c r="G170" s="4" t="str">
        <f t="shared" si="11"/>
        <v/>
      </c>
    </row>
    <row r="171" spans="3:7" x14ac:dyDescent="0.35">
      <c r="C171" s="21"/>
      <c r="F171" s="12" t="str">
        <f t="shared" si="10"/>
        <v/>
      </c>
      <c r="G171" s="4" t="str">
        <f t="shared" si="11"/>
        <v/>
      </c>
    </row>
    <row r="172" spans="3:7" x14ac:dyDescent="0.35">
      <c r="C172" s="21"/>
      <c r="F172" s="12" t="str">
        <f t="shared" si="10"/>
        <v/>
      </c>
      <c r="G172" s="4" t="str">
        <f t="shared" si="11"/>
        <v/>
      </c>
    </row>
    <row r="173" spans="3:7" x14ac:dyDescent="0.35">
      <c r="C173" s="21"/>
      <c r="F173" s="12" t="str">
        <f t="shared" si="10"/>
        <v/>
      </c>
      <c r="G173" s="4" t="str">
        <f t="shared" si="11"/>
        <v/>
      </c>
    </row>
    <row r="174" spans="3:7" x14ac:dyDescent="0.35">
      <c r="C174" s="21"/>
      <c r="F174" s="12" t="str">
        <f t="shared" si="10"/>
        <v/>
      </c>
      <c r="G174" s="4" t="str">
        <f t="shared" si="11"/>
        <v/>
      </c>
    </row>
    <row r="175" spans="3:7" x14ac:dyDescent="0.35">
      <c r="C175" s="21"/>
      <c r="F175" s="12" t="str">
        <f t="shared" si="10"/>
        <v/>
      </c>
      <c r="G175" s="4" t="str">
        <f t="shared" si="11"/>
        <v/>
      </c>
    </row>
    <row r="176" spans="3:7" x14ac:dyDescent="0.35">
      <c r="C176" s="21"/>
      <c r="F176" s="12" t="str">
        <f t="shared" si="10"/>
        <v/>
      </c>
      <c r="G176" s="4" t="str">
        <f t="shared" si="11"/>
        <v/>
      </c>
    </row>
    <row r="177" spans="3:7" x14ac:dyDescent="0.35">
      <c r="C177" s="21"/>
      <c r="F177" s="12" t="str">
        <f t="shared" si="10"/>
        <v/>
      </c>
      <c r="G177" s="4" t="str">
        <f t="shared" si="11"/>
        <v/>
      </c>
    </row>
    <row r="178" spans="3:7" x14ac:dyDescent="0.35">
      <c r="C178" s="21"/>
      <c r="F178" s="12" t="str">
        <f t="shared" si="10"/>
        <v/>
      </c>
      <c r="G178" s="4" t="str">
        <f t="shared" si="11"/>
        <v/>
      </c>
    </row>
    <row r="179" spans="3:7" x14ac:dyDescent="0.35">
      <c r="C179" s="21"/>
      <c r="F179" s="12" t="str">
        <f t="shared" si="10"/>
        <v/>
      </c>
      <c r="G179" s="4" t="str">
        <f t="shared" si="11"/>
        <v/>
      </c>
    </row>
    <row r="180" spans="3:7" x14ac:dyDescent="0.35">
      <c r="C180" s="21"/>
      <c r="F180" s="12" t="str">
        <f t="shared" si="10"/>
        <v/>
      </c>
      <c r="G180" s="4" t="str">
        <f t="shared" si="11"/>
        <v/>
      </c>
    </row>
    <row r="181" spans="3:7" x14ac:dyDescent="0.35">
      <c r="C181" s="21"/>
      <c r="F181" s="12" t="str">
        <f t="shared" si="10"/>
        <v/>
      </c>
      <c r="G181" s="4" t="str">
        <f t="shared" si="11"/>
        <v/>
      </c>
    </row>
    <row r="182" spans="3:7" x14ac:dyDescent="0.35">
      <c r="C182" s="21"/>
      <c r="F182" s="12" t="str">
        <f t="shared" si="10"/>
        <v/>
      </c>
      <c r="G182" s="4" t="str">
        <f t="shared" si="11"/>
        <v/>
      </c>
    </row>
    <row r="183" spans="3:7" x14ac:dyDescent="0.35">
      <c r="C183" s="21"/>
      <c r="F183" s="12" t="str">
        <f t="shared" si="10"/>
        <v/>
      </c>
      <c r="G183" s="4" t="str">
        <f t="shared" si="11"/>
        <v/>
      </c>
    </row>
    <row r="184" spans="3:7" x14ac:dyDescent="0.35">
      <c r="C184" s="21"/>
      <c r="F184" s="12" t="str">
        <f t="shared" si="10"/>
        <v/>
      </c>
      <c r="G184" s="4" t="str">
        <f t="shared" si="11"/>
        <v/>
      </c>
    </row>
    <row r="185" spans="3:7" x14ac:dyDescent="0.35">
      <c r="C185" s="21"/>
      <c r="F185" s="12" t="str">
        <f t="shared" si="10"/>
        <v/>
      </c>
      <c r="G185" s="4" t="str">
        <f t="shared" si="11"/>
        <v/>
      </c>
    </row>
    <row r="186" spans="3:7" x14ac:dyDescent="0.35">
      <c r="C186" s="21"/>
      <c r="F186" s="12" t="str">
        <f t="shared" si="10"/>
        <v/>
      </c>
      <c r="G186" s="4" t="str">
        <f t="shared" si="11"/>
        <v/>
      </c>
    </row>
    <row r="187" spans="3:7" x14ac:dyDescent="0.35">
      <c r="C187" s="21"/>
      <c r="F187" s="12" t="str">
        <f t="shared" si="10"/>
        <v/>
      </c>
      <c r="G187" s="4" t="str">
        <f t="shared" si="11"/>
        <v/>
      </c>
    </row>
    <row r="188" spans="3:7" x14ac:dyDescent="0.35">
      <c r="C188" s="21"/>
      <c r="F188" s="12" t="str">
        <f t="shared" si="10"/>
        <v/>
      </c>
      <c r="G188" s="4" t="str">
        <f t="shared" si="11"/>
        <v/>
      </c>
    </row>
    <row r="189" spans="3:7" x14ac:dyDescent="0.35">
      <c r="C189" s="21"/>
      <c r="F189" s="12" t="str">
        <f t="shared" si="10"/>
        <v/>
      </c>
      <c r="G189" s="4" t="str">
        <f t="shared" si="11"/>
        <v/>
      </c>
    </row>
    <row r="190" spans="3:7" x14ac:dyDescent="0.35">
      <c r="C190" s="21"/>
      <c r="F190" s="12" t="str">
        <f t="shared" si="10"/>
        <v/>
      </c>
      <c r="G190" s="4" t="str">
        <f t="shared" si="11"/>
        <v/>
      </c>
    </row>
    <row r="191" spans="3:7" x14ac:dyDescent="0.35">
      <c r="C191" s="21"/>
      <c r="F191" s="12" t="str">
        <f t="shared" si="10"/>
        <v/>
      </c>
      <c r="G191" s="4" t="str">
        <f t="shared" si="11"/>
        <v/>
      </c>
    </row>
    <row r="192" spans="3:7" x14ac:dyDescent="0.35">
      <c r="C192" s="21"/>
      <c r="F192" s="12" t="str">
        <f t="shared" si="10"/>
        <v/>
      </c>
      <c r="G192" s="4" t="str">
        <f t="shared" si="11"/>
        <v/>
      </c>
    </row>
    <row r="193" spans="3:7" x14ac:dyDescent="0.35">
      <c r="C193" s="21"/>
      <c r="F193" s="12" t="str">
        <f t="shared" si="10"/>
        <v/>
      </c>
      <c r="G193" s="4" t="str">
        <f t="shared" si="11"/>
        <v/>
      </c>
    </row>
    <row r="194" spans="3:7" x14ac:dyDescent="0.35">
      <c r="C194" s="21"/>
      <c r="F194" s="12" t="str">
        <f t="shared" si="10"/>
        <v/>
      </c>
      <c r="G194" s="4" t="str">
        <f t="shared" si="11"/>
        <v/>
      </c>
    </row>
    <row r="195" spans="3:7" x14ac:dyDescent="0.35">
      <c r="C195" s="21"/>
      <c r="F195" s="12" t="str">
        <f t="shared" si="10"/>
        <v/>
      </c>
      <c r="G195" s="4" t="str">
        <f t="shared" si="11"/>
        <v/>
      </c>
    </row>
    <row r="196" spans="3:7" x14ac:dyDescent="0.35">
      <c r="C196" s="21"/>
      <c r="F196" s="12" t="str">
        <f t="shared" ref="F196:F203" si="12">IFERROR(SMALL(Dataset,ROW()-ROW(F$3)),"")</f>
        <v/>
      </c>
      <c r="G196" s="4" t="str">
        <f t="shared" ref="G196:G203" si="13">IFERROR(NORMSINV((ROW(G196)-ROW(G$4)+1-0.375)/(N+0.25)),"")</f>
        <v/>
      </c>
    </row>
    <row r="197" spans="3:7" x14ac:dyDescent="0.35">
      <c r="C197" s="21"/>
      <c r="F197" s="12" t="str">
        <f t="shared" si="12"/>
        <v/>
      </c>
      <c r="G197" s="4" t="str">
        <f t="shared" si="13"/>
        <v/>
      </c>
    </row>
    <row r="198" spans="3:7" x14ac:dyDescent="0.35">
      <c r="C198" s="21"/>
      <c r="F198" s="12" t="str">
        <f t="shared" si="12"/>
        <v/>
      </c>
      <c r="G198" s="4" t="str">
        <f t="shared" si="13"/>
        <v/>
      </c>
    </row>
    <row r="199" spans="3:7" x14ac:dyDescent="0.35">
      <c r="C199" s="21"/>
      <c r="F199" s="12" t="str">
        <f t="shared" si="12"/>
        <v/>
      </c>
      <c r="G199" s="4" t="str">
        <f t="shared" si="13"/>
        <v/>
      </c>
    </row>
    <row r="200" spans="3:7" x14ac:dyDescent="0.35">
      <c r="C200" s="21"/>
      <c r="F200" s="12" t="str">
        <f t="shared" si="12"/>
        <v/>
      </c>
      <c r="G200" s="4" t="str">
        <f t="shared" si="13"/>
        <v/>
      </c>
    </row>
    <row r="201" spans="3:7" x14ac:dyDescent="0.35">
      <c r="C201" s="21"/>
      <c r="F201" s="12" t="str">
        <f t="shared" si="12"/>
        <v/>
      </c>
      <c r="G201" s="4" t="str">
        <f t="shared" si="13"/>
        <v/>
      </c>
    </row>
    <row r="202" spans="3:7" x14ac:dyDescent="0.35">
      <c r="C202" s="21"/>
      <c r="F202" s="12" t="str">
        <f t="shared" si="12"/>
        <v/>
      </c>
      <c r="G202" s="4" t="str">
        <f t="shared" si="13"/>
        <v/>
      </c>
    </row>
    <row r="203" spans="3:7" ht="15" thickBot="1" x14ac:dyDescent="0.4">
      <c r="C203" s="22"/>
      <c r="F203" s="12" t="str">
        <f t="shared" si="12"/>
        <v/>
      </c>
      <c r="G203" s="4" t="str">
        <f t="shared" si="13"/>
        <v/>
      </c>
    </row>
    <row r="204" spans="3:7" ht="15" thickTop="1" x14ac:dyDescent="0.35"/>
  </sheetData>
  <sheetProtection sheet="1" objects="1" scenarios="1"/>
  <sortState ref="F4:F203">
    <sortCondition ref="F4"/>
  </sortState>
  <mergeCells count="24">
    <mergeCell ref="P15:S19"/>
    <mergeCell ref="A2:A3"/>
    <mergeCell ref="I2:J3"/>
    <mergeCell ref="I10:J10"/>
    <mergeCell ref="L7:M7"/>
    <mergeCell ref="L8:M8"/>
    <mergeCell ref="L12:M12"/>
    <mergeCell ref="L2:M3"/>
    <mergeCell ref="A22:A26"/>
    <mergeCell ref="A5:A7"/>
    <mergeCell ref="M11:S11"/>
    <mergeCell ref="D2:D3"/>
    <mergeCell ref="F2:F3"/>
    <mergeCell ref="A12:A16"/>
    <mergeCell ref="C2:C3"/>
    <mergeCell ref="O2:P3"/>
    <mergeCell ref="R2:S3"/>
    <mergeCell ref="R8:S8"/>
    <mergeCell ref="R9:S9"/>
    <mergeCell ref="A18:A19"/>
    <mergeCell ref="L13:M13"/>
    <mergeCell ref="G2:G3"/>
    <mergeCell ref="D6:D9"/>
    <mergeCell ref="E2:E3"/>
  </mergeCells>
  <conditionalFormatting sqref="L8:M8">
    <cfRule type="cellIs" dxfId="8" priority="6" operator="equal">
      <formula>TRUE</formula>
    </cfRule>
    <cfRule type="cellIs" dxfId="7" priority="12" operator="equal">
      <formula>FALSE</formula>
    </cfRule>
  </conditionalFormatting>
  <conditionalFormatting sqref="J13">
    <cfRule type="cellIs" dxfId="6" priority="7" operator="equal">
      <formula>0</formula>
    </cfRule>
    <cfRule type="cellIs" dxfId="5" priority="9" operator="greaterThan">
      <formula>0</formula>
    </cfRule>
  </conditionalFormatting>
  <conditionalFormatting sqref="L13:M13">
    <cfRule type="cellIs" dxfId="4" priority="4" operator="equal">
      <formula>TRUE</formula>
    </cfRule>
    <cfRule type="cellIs" dxfId="3" priority="5" operator="equal">
      <formula>FALSE</formula>
    </cfRule>
  </conditionalFormatting>
  <conditionalFormatting sqref="R9:S9">
    <cfRule type="cellIs" dxfId="2" priority="2" operator="equal">
      <formula>TRUE</formula>
    </cfRule>
    <cfRule type="cellIs" dxfId="1" priority="3" operator="equal">
      <formula>FALSE</formula>
    </cfRule>
  </conditionalFormatting>
  <conditionalFormatting sqref="D6:D9">
    <cfRule type="expression" dxfId="0" priority="1">
      <formula>(N&gt;=3)</formula>
    </cfRule>
  </conditionalFormatting>
  <hyperlinks>
    <hyperlink ref="A8" r:id="rId1"/>
    <hyperlink ref="A10" r:id="rId2" location="Normal"/>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Button 1">
              <controlPr defaultSize="0" print="0" autoFill="0" autoPict="0" macro="[0]!SortAndCheck" altText="Go!">
                <anchor moveWithCells="1">
                  <from>
                    <xdr:col>3</xdr:col>
                    <xdr:colOff>50800</xdr:colOff>
                    <xdr:row>9</xdr:row>
                    <xdr:rowOff>184150</xdr:rowOff>
                  </from>
                  <to>
                    <xdr:col>3</xdr:col>
                    <xdr:colOff>590550</xdr:colOff>
                    <xdr:row>11</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4"/>
  <sheetViews>
    <sheetView workbookViewId="0">
      <selection activeCell="L5" sqref="L5:L14"/>
    </sheetView>
  </sheetViews>
  <sheetFormatPr defaultRowHeight="14.5" x14ac:dyDescent="0.35"/>
  <sheetData>
    <row r="1" spans="1:12" ht="15" x14ac:dyDescent="0.25">
      <c r="A1" t="s">
        <v>4</v>
      </c>
    </row>
    <row r="2" spans="1:12" ht="15" x14ac:dyDescent="0.25">
      <c r="A2" t="s">
        <v>5</v>
      </c>
    </row>
    <row r="3" spans="1:12" ht="15" x14ac:dyDescent="0.25">
      <c r="A3" t="s">
        <v>6</v>
      </c>
    </row>
    <row r="5" spans="1:12" ht="15" x14ac:dyDescent="0.25">
      <c r="A5" s="1">
        <v>131</v>
      </c>
      <c r="B5" s="1">
        <v>107</v>
      </c>
      <c r="C5" s="1">
        <v>119</v>
      </c>
      <c r="D5" s="1">
        <v>138</v>
      </c>
      <c r="E5">
        <v>129</v>
      </c>
      <c r="F5">
        <v>158</v>
      </c>
      <c r="G5">
        <v>110</v>
      </c>
      <c r="H5">
        <v>139</v>
      </c>
      <c r="I5" s="1">
        <v>141</v>
      </c>
      <c r="J5" s="1">
        <v>109</v>
      </c>
      <c r="K5" s="1">
        <v>157</v>
      </c>
      <c r="L5" s="1">
        <v>2950</v>
      </c>
    </row>
    <row r="6" spans="1:12" ht="15" x14ac:dyDescent="0.25">
      <c r="A6" s="1">
        <v>148</v>
      </c>
      <c r="B6" s="1">
        <v>120</v>
      </c>
      <c r="C6" s="1">
        <v>167</v>
      </c>
      <c r="D6" s="1">
        <v>168</v>
      </c>
      <c r="E6">
        <v>173</v>
      </c>
      <c r="F6">
        <v>160</v>
      </c>
      <c r="G6">
        <v>169</v>
      </c>
      <c r="H6">
        <v>144</v>
      </c>
      <c r="I6" s="1">
        <v>162</v>
      </c>
      <c r="J6" s="1">
        <v>123</v>
      </c>
      <c r="K6" s="1">
        <v>171</v>
      </c>
      <c r="L6" s="1">
        <v>4000</v>
      </c>
    </row>
    <row r="7" spans="1:12" ht="15" x14ac:dyDescent="0.25">
      <c r="A7" s="1">
        <v>161</v>
      </c>
      <c r="B7" s="1">
        <v>121</v>
      </c>
      <c r="C7" s="1">
        <v>190</v>
      </c>
      <c r="D7" s="1">
        <v>214</v>
      </c>
      <c r="E7">
        <v>195</v>
      </c>
      <c r="F7">
        <v>188</v>
      </c>
      <c r="G7">
        <v>188</v>
      </c>
      <c r="H7">
        <v>145</v>
      </c>
      <c r="I7" s="1">
        <v>175</v>
      </c>
      <c r="J7" s="1">
        <v>154</v>
      </c>
      <c r="K7" s="1">
        <v>182</v>
      </c>
      <c r="L7" s="1">
        <v>3300</v>
      </c>
    </row>
    <row r="8" spans="1:12" ht="15" x14ac:dyDescent="0.25">
      <c r="A8" s="1">
        <v>168</v>
      </c>
      <c r="B8" s="1">
        <v>131</v>
      </c>
      <c r="C8" s="1">
        <v>202</v>
      </c>
      <c r="D8" s="1">
        <v>229</v>
      </c>
      <c r="E8">
        <v>200</v>
      </c>
      <c r="F8">
        <v>208</v>
      </c>
      <c r="G8">
        <v>247</v>
      </c>
      <c r="H8">
        <v>175</v>
      </c>
      <c r="I8" s="1">
        <v>200</v>
      </c>
      <c r="J8" s="1">
        <v>169</v>
      </c>
      <c r="K8" s="1">
        <v>189</v>
      </c>
      <c r="L8" s="1">
        <v>3350</v>
      </c>
    </row>
    <row r="9" spans="1:12" ht="15" x14ac:dyDescent="0.25">
      <c r="A9" s="1">
        <v>175</v>
      </c>
      <c r="B9" s="1">
        <v>158</v>
      </c>
      <c r="C9" s="1">
        <v>204</v>
      </c>
      <c r="D9" s="1">
        <v>238</v>
      </c>
      <c r="E9">
        <v>207</v>
      </c>
      <c r="F9">
        <v>221</v>
      </c>
      <c r="G9">
        <v>254</v>
      </c>
      <c r="H9">
        <v>179</v>
      </c>
      <c r="I9" s="1">
        <v>201</v>
      </c>
      <c r="J9" s="1">
        <v>185</v>
      </c>
      <c r="K9" s="1">
        <v>201</v>
      </c>
      <c r="L9" s="1">
        <v>3500</v>
      </c>
    </row>
    <row r="10" spans="1:12" ht="15" x14ac:dyDescent="0.25">
      <c r="A10" s="1">
        <v>182</v>
      </c>
      <c r="B10" s="1">
        <v>158</v>
      </c>
      <c r="C10" s="1">
        <v>205</v>
      </c>
      <c r="D10" s="1">
        <v>241</v>
      </c>
      <c r="E10">
        <v>215</v>
      </c>
      <c r="F10">
        <v>222</v>
      </c>
      <c r="G10">
        <v>254</v>
      </c>
      <c r="H10">
        <v>203</v>
      </c>
      <c r="I10" s="1">
        <v>202</v>
      </c>
      <c r="J10" s="1">
        <v>190</v>
      </c>
      <c r="K10" s="1">
        <v>208</v>
      </c>
      <c r="L10" s="1">
        <v>3550</v>
      </c>
    </row>
    <row r="11" spans="1:12" ht="15" x14ac:dyDescent="0.25">
      <c r="A11" s="1">
        <v>185</v>
      </c>
      <c r="B11" s="1">
        <v>162</v>
      </c>
      <c r="C11" s="1">
        <v>214</v>
      </c>
      <c r="D11" s="1">
        <v>248</v>
      </c>
      <c r="E11">
        <v>222</v>
      </c>
      <c r="F11">
        <v>224</v>
      </c>
      <c r="G11">
        <v>257</v>
      </c>
      <c r="H11">
        <v>215</v>
      </c>
      <c r="I11" s="1">
        <v>213</v>
      </c>
      <c r="J11" s="1">
        <v>193</v>
      </c>
      <c r="K11" s="1">
        <v>217</v>
      </c>
      <c r="L11" s="1">
        <v>3500</v>
      </c>
    </row>
    <row r="12" spans="1:12" ht="15" x14ac:dyDescent="0.25">
      <c r="A12" s="1">
        <v>190</v>
      </c>
      <c r="B12" s="1">
        <v>169</v>
      </c>
      <c r="C12" s="1">
        <v>220</v>
      </c>
      <c r="D12" s="1">
        <v>256</v>
      </c>
      <c r="E12">
        <v>226</v>
      </c>
      <c r="F12">
        <v>249</v>
      </c>
      <c r="G12">
        <v>259</v>
      </c>
      <c r="H12">
        <v>217</v>
      </c>
      <c r="I12" s="1">
        <v>213</v>
      </c>
      <c r="J12" s="1">
        <v>195</v>
      </c>
      <c r="K12" s="1">
        <v>219</v>
      </c>
      <c r="L12" s="1">
        <v>2900</v>
      </c>
    </row>
    <row r="13" spans="1:12" ht="15" x14ac:dyDescent="0.25">
      <c r="A13" s="1">
        <v>193</v>
      </c>
      <c r="B13" s="1">
        <v>172</v>
      </c>
      <c r="C13" s="1">
        <v>271</v>
      </c>
      <c r="D13" s="1">
        <v>287</v>
      </c>
      <c r="E13">
        <v>233</v>
      </c>
      <c r="F13">
        <v>254</v>
      </c>
      <c r="G13">
        <v>262</v>
      </c>
      <c r="H13">
        <v>231</v>
      </c>
      <c r="I13" s="1">
        <v>232</v>
      </c>
      <c r="J13" s="1">
        <v>198</v>
      </c>
      <c r="K13" s="1">
        <v>229</v>
      </c>
      <c r="L13" s="1">
        <v>3250</v>
      </c>
    </row>
    <row r="14" spans="1:12" ht="15" x14ac:dyDescent="0.25">
      <c r="A14" s="1">
        <v>194</v>
      </c>
      <c r="B14" s="1">
        <v>174</v>
      </c>
      <c r="C14" s="1">
        <v>324</v>
      </c>
      <c r="D14" s="1">
        <v>357</v>
      </c>
      <c r="E14">
        <v>234</v>
      </c>
      <c r="F14">
        <v>255</v>
      </c>
      <c r="G14">
        <v>262</v>
      </c>
      <c r="H14">
        <v>238</v>
      </c>
      <c r="I14" s="1">
        <v>239</v>
      </c>
      <c r="J14" s="1">
        <v>203</v>
      </c>
      <c r="K14" s="1">
        <v>242</v>
      </c>
      <c r="L14" s="1">
        <v>3350</v>
      </c>
    </row>
    <row r="15" spans="1:12" ht="15" x14ac:dyDescent="0.25">
      <c r="A15" s="1">
        <v>202</v>
      </c>
      <c r="B15" s="1">
        <v>174</v>
      </c>
      <c r="E15">
        <v>249</v>
      </c>
      <c r="F15">
        <v>256</v>
      </c>
      <c r="G15">
        <v>265</v>
      </c>
      <c r="H15">
        <v>243</v>
      </c>
      <c r="I15" s="1">
        <v>242</v>
      </c>
      <c r="J15" s="1">
        <v>205</v>
      </c>
      <c r="K15" s="1">
        <v>247</v>
      </c>
    </row>
    <row r="16" spans="1:12" ht="15" x14ac:dyDescent="0.25">
      <c r="A16" s="1">
        <v>202</v>
      </c>
      <c r="B16" s="1">
        <v>196</v>
      </c>
      <c r="E16">
        <v>272</v>
      </c>
      <c r="F16">
        <v>259</v>
      </c>
      <c r="G16">
        <v>270</v>
      </c>
      <c r="H16">
        <v>243</v>
      </c>
      <c r="I16" s="1">
        <v>243</v>
      </c>
      <c r="J16" s="1">
        <v>207</v>
      </c>
      <c r="K16" s="1">
        <v>252</v>
      </c>
    </row>
    <row r="17" spans="1:11" ht="15" x14ac:dyDescent="0.25">
      <c r="A17" s="1">
        <v>205</v>
      </c>
      <c r="B17" s="1">
        <v>200</v>
      </c>
      <c r="E17">
        <v>339</v>
      </c>
      <c r="F17">
        <v>345</v>
      </c>
      <c r="G17">
        <v>339</v>
      </c>
      <c r="H17">
        <v>260</v>
      </c>
      <c r="I17" s="1">
        <v>256</v>
      </c>
      <c r="J17" s="1">
        <v>211</v>
      </c>
      <c r="K17" s="1">
        <v>265</v>
      </c>
    </row>
    <row r="18" spans="1:11" ht="15" x14ac:dyDescent="0.25">
      <c r="A18" s="1">
        <v>205</v>
      </c>
      <c r="B18" s="1">
        <v>201</v>
      </c>
      <c r="G18">
        <v>348</v>
      </c>
      <c r="H18">
        <v>289</v>
      </c>
      <c r="I18" s="1">
        <v>339</v>
      </c>
      <c r="J18" s="1">
        <v>218</v>
      </c>
      <c r="K18" s="1">
        <v>279</v>
      </c>
    </row>
    <row r="19" spans="1:11" ht="15" x14ac:dyDescent="0.25">
      <c r="A19" s="1">
        <v>208</v>
      </c>
      <c r="B19" s="1">
        <v>216</v>
      </c>
      <c r="G19">
        <v>360</v>
      </c>
      <c r="H19">
        <v>352</v>
      </c>
      <c r="J19" s="1">
        <v>221</v>
      </c>
      <c r="K19" s="1">
        <v>375</v>
      </c>
    </row>
    <row r="20" spans="1:11" ht="15" x14ac:dyDescent="0.25">
      <c r="A20" s="1">
        <v>211</v>
      </c>
      <c r="B20" s="1">
        <v>216</v>
      </c>
      <c r="J20" s="1">
        <v>221</v>
      </c>
    </row>
    <row r="21" spans="1:11" ht="15" x14ac:dyDescent="0.25">
      <c r="A21" s="1">
        <v>211</v>
      </c>
      <c r="B21" s="1">
        <v>220</v>
      </c>
      <c r="J21" s="1">
        <v>221</v>
      </c>
    </row>
    <row r="22" spans="1:11" ht="15" x14ac:dyDescent="0.25">
      <c r="A22" s="1">
        <v>217</v>
      </c>
      <c r="B22" s="1">
        <v>221</v>
      </c>
      <c r="J22" s="1">
        <v>224</v>
      </c>
    </row>
    <row r="23" spans="1:11" ht="15" x14ac:dyDescent="0.25">
      <c r="A23" s="1">
        <v>222</v>
      </c>
      <c r="B23" s="1">
        <v>224</v>
      </c>
      <c r="J23" s="1">
        <v>231</v>
      </c>
    </row>
    <row r="24" spans="1:11" ht="15" x14ac:dyDescent="0.25">
      <c r="A24" s="1">
        <v>227</v>
      </c>
      <c r="B24" s="1">
        <v>225</v>
      </c>
      <c r="J24" s="1">
        <v>233</v>
      </c>
    </row>
    <row r="25" spans="1:11" ht="15" x14ac:dyDescent="0.25">
      <c r="A25" s="1">
        <v>232</v>
      </c>
      <c r="B25" s="1">
        <v>226</v>
      </c>
      <c r="J25" s="1">
        <v>236</v>
      </c>
    </row>
    <row r="26" spans="1:11" ht="15" x14ac:dyDescent="0.25">
      <c r="A26" s="1">
        <v>233</v>
      </c>
      <c r="B26" s="1">
        <v>232</v>
      </c>
      <c r="J26" s="1">
        <v>239</v>
      </c>
    </row>
    <row r="27" spans="1:11" ht="15" x14ac:dyDescent="0.25">
      <c r="A27" s="1">
        <v>234</v>
      </c>
      <c r="B27" s="1">
        <v>236</v>
      </c>
      <c r="J27" s="1">
        <v>240</v>
      </c>
    </row>
    <row r="28" spans="1:11" ht="15" x14ac:dyDescent="0.25">
      <c r="A28" s="1">
        <v>239</v>
      </c>
      <c r="B28" s="1">
        <v>245</v>
      </c>
      <c r="J28" s="1">
        <v>255</v>
      </c>
    </row>
    <row r="29" spans="1:11" ht="15" x14ac:dyDescent="0.25">
      <c r="A29" s="1">
        <v>245</v>
      </c>
      <c r="B29" s="1">
        <v>274</v>
      </c>
      <c r="J29" s="1">
        <v>272</v>
      </c>
    </row>
    <row r="30" spans="1:11" x14ac:dyDescent="0.35">
      <c r="A30" s="1">
        <v>257</v>
      </c>
      <c r="B30" s="1">
        <v>281</v>
      </c>
      <c r="J30" s="1">
        <v>280</v>
      </c>
    </row>
    <row r="31" spans="1:11" x14ac:dyDescent="0.35">
      <c r="A31" s="1">
        <v>269</v>
      </c>
      <c r="B31" s="1">
        <v>292</v>
      </c>
      <c r="J31" s="1">
        <v>298</v>
      </c>
    </row>
    <row r="32" spans="1:11" x14ac:dyDescent="0.35">
      <c r="A32" s="1">
        <v>283</v>
      </c>
      <c r="B32" s="1">
        <v>292</v>
      </c>
      <c r="J32" s="1">
        <v>309</v>
      </c>
    </row>
    <row r="33" spans="1:10" x14ac:dyDescent="0.35">
      <c r="A33" s="1">
        <v>290</v>
      </c>
      <c r="B33" s="1">
        <v>328</v>
      </c>
      <c r="J33" s="1">
        <v>325</v>
      </c>
    </row>
    <row r="34" spans="1:10" x14ac:dyDescent="0.35">
      <c r="A34" s="1">
        <v>310</v>
      </c>
      <c r="B34" s="1">
        <v>344</v>
      </c>
      <c r="J34" s="1">
        <v>338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Sheet1</vt:lpstr>
      <vt:lpstr>Sheet2</vt:lpstr>
      <vt:lpstr>ActualR</vt:lpstr>
      <vt:lpstr>CriticalR</vt:lpstr>
      <vt:lpstr>Dataset</vt:lpstr>
      <vt:lpstr>IQR</vt:lpstr>
      <vt:lpstr>N</vt:lpstr>
      <vt:lpstr>NearlyNormal</vt:lpstr>
      <vt:lpstr>Q1ST</vt:lpstr>
      <vt:lpstr>Q3RD</vt:lpstr>
      <vt:lpstr>Sortedset</vt:lpstr>
      <vt:lpstr>sSortedset</vt:lpstr>
      <vt:lpstr>sZset</vt:lpstr>
      <vt:lpstr>Title</vt:lpstr>
      <vt:lpstr>TotOutliers</vt:lpstr>
      <vt:lpstr>Zset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Brown</dc:creator>
  <cp:lastModifiedBy>Stan</cp:lastModifiedBy>
  <dcterms:created xsi:type="dcterms:W3CDTF">2015-01-08T17:31:22Z</dcterms:created>
  <dcterms:modified xsi:type="dcterms:W3CDTF">2016-12-25T12:40:44Z</dcterms:modified>
</cp:coreProperties>
</file>